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defaultThemeVersion="166925"/>
  <mc:AlternateContent xmlns:mc="http://schemas.openxmlformats.org/markup-compatibility/2006">
    <mc:Choice Requires="x15">
      <x15ac:absPath xmlns:x15ac="http://schemas.microsoft.com/office/spreadsheetml/2010/11/ac" url="https://d.docs.live.net/1af1b37f362ce8c4/nitin/Mapping of EU_EFTA/EU-EFTA investment April 2022/"/>
    </mc:Choice>
  </mc:AlternateContent>
  <xr:revisionPtr revIDLastSave="112" documentId="13_ncr:1_{2B07F6A6-5E96-4252-8B89-8713E53E36D0}" xr6:coauthVersionLast="47" xr6:coauthVersionMax="47" xr10:uidLastSave="{5C2DC4D4-0456-4AC3-BCD5-3BDF5EBC1C4D}"/>
  <bookViews>
    <workbookView xWindow="-120" yWindow="-120" windowWidth="20730" windowHeight="11040" xr2:uid="{C0C274B8-7F58-4D5F-A2FD-A34F19D17AB8}"/>
  </bookViews>
  <sheets>
    <sheet name="Summary" sheetId="11" r:id="rId1"/>
    <sheet name="SDGs" sheetId="3" r:id="rId2"/>
    <sheet name="EU-IND partnership projects" sheetId="1" r:id="rId3"/>
    <sheet name="Projects under IEWP" sheetId="7" r:id="rId4"/>
    <sheet name="Projects under IEUP" sheetId="4" r:id="rId5"/>
    <sheet name="EU funded project involving IND" sheetId="8" r:id="rId6"/>
    <sheet name="EIB FINANCED PROJECTS" sheetId="6" r:id="rId7"/>
    <sheet name="EU proposed calls - India" sheetId="9" r:id="rId8"/>
    <sheet name="EU_EFTA FDI &amp; Trade" sheetId="10" r:id="rId9"/>
    <sheet name="Resources" sheetId="5"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67" i="4" l="1"/>
  <c r="F68" i="4"/>
  <c r="D48" i="10"/>
  <c r="F10" i="7"/>
  <c r="F9" i="1"/>
  <c r="H3" i="1"/>
  <c r="H5" i="1"/>
  <c r="G9" i="1"/>
  <c r="H3" i="7"/>
  <c r="D50" i="11"/>
  <c r="D49" i="11"/>
  <c r="D48" i="11"/>
  <c r="D47" i="11"/>
  <c r="D77" i="10"/>
  <c r="D76" i="10"/>
  <c r="D75" i="10"/>
  <c r="D74" i="10"/>
  <c r="D49" i="10"/>
  <c r="D50" i="10"/>
  <c r="D51" i="10"/>
  <c r="D52" i="10"/>
  <c r="C53" i="10"/>
  <c r="D53" i="10" s="1"/>
  <c r="C42" i="10"/>
  <c r="D42" i="10" s="1"/>
  <c r="D39" i="10"/>
  <c r="D40" i="10"/>
  <c r="D41" i="10"/>
  <c r="D38" i="10"/>
  <c r="C32" i="10"/>
  <c r="D32" i="10" s="1"/>
  <c r="D5" i="10"/>
  <c r="D6" i="10"/>
  <c r="D7" i="10"/>
  <c r="D8" i="10"/>
  <c r="D9" i="10"/>
  <c r="D10" i="10"/>
  <c r="D11" i="10"/>
  <c r="D12" i="10"/>
  <c r="D13" i="10"/>
  <c r="D14" i="10"/>
  <c r="D15" i="10"/>
  <c r="D16" i="10"/>
  <c r="D17" i="10"/>
  <c r="D18" i="10"/>
  <c r="D19" i="10"/>
  <c r="D20" i="10"/>
  <c r="D21" i="10"/>
  <c r="D22" i="10"/>
  <c r="D23" i="10"/>
  <c r="D24" i="10"/>
  <c r="D25" i="10"/>
  <c r="D26" i="10"/>
  <c r="D27" i="10"/>
  <c r="D28" i="10"/>
  <c r="D29" i="10"/>
  <c r="D30" i="10"/>
  <c r="D31" i="10"/>
  <c r="D4" i="10"/>
  <c r="H9" i="1" l="1"/>
  <c r="F61" i="4"/>
  <c r="F64" i="4"/>
  <c r="F66" i="4"/>
  <c r="F65" i="4"/>
  <c r="G66" i="4" l="1"/>
  <c r="G65" i="4"/>
  <c r="G67" i="4"/>
  <c r="G64" i="4"/>
  <c r="F69" i="4"/>
  <c r="G69" i="4" s="1"/>
  <c r="G68" i="4"/>
  <c r="G33" i="8"/>
  <c r="F33" i="8"/>
  <c r="F34" i="8" s="1"/>
  <c r="H32" i="8"/>
  <c r="H31" i="8"/>
  <c r="H30" i="8"/>
  <c r="H29" i="8"/>
  <c r="H28" i="8"/>
  <c r="H27" i="8"/>
  <c r="H26" i="8"/>
  <c r="H25" i="8"/>
  <c r="H24" i="8"/>
  <c r="H23" i="8"/>
  <c r="H22" i="8"/>
  <c r="F19" i="8"/>
  <c r="F20" i="8" s="1"/>
  <c r="G19" i="8"/>
  <c r="G20" i="8" s="1"/>
  <c r="H4" i="8"/>
  <c r="H5" i="8"/>
  <c r="H6" i="8"/>
  <c r="H7" i="8"/>
  <c r="H8" i="8"/>
  <c r="H9" i="8"/>
  <c r="H10" i="8"/>
  <c r="H11" i="8"/>
  <c r="H12" i="8"/>
  <c r="H13" i="8"/>
  <c r="H14" i="8"/>
  <c r="H15" i="8"/>
  <c r="H16" i="8"/>
  <c r="H17" i="8"/>
  <c r="H18" i="8"/>
  <c r="H3" i="8"/>
  <c r="H4" i="7"/>
  <c r="H5" i="7"/>
  <c r="H6" i="7"/>
  <c r="H7" i="7"/>
  <c r="H9" i="7"/>
  <c r="H11" i="7"/>
  <c r="G10" i="7"/>
  <c r="H8" i="7"/>
  <c r="I3" i="6"/>
  <c r="I5" i="6"/>
  <c r="I6" i="6"/>
  <c r="I7" i="6"/>
  <c r="I8" i="6"/>
  <c r="I9" i="6"/>
  <c r="I10" i="6"/>
  <c r="I11" i="6"/>
  <c r="I12" i="6"/>
  <c r="I13" i="6"/>
  <c r="I14" i="6"/>
  <c r="I15" i="6"/>
  <c r="I16" i="6"/>
  <c r="I17" i="6"/>
  <c r="I18" i="6"/>
  <c r="I19" i="6"/>
  <c r="I20" i="6"/>
  <c r="I21" i="6"/>
  <c r="I4" i="6"/>
  <c r="F23" i="6"/>
  <c r="G23" i="6"/>
  <c r="H23" i="6"/>
  <c r="I23" i="6" s="1"/>
  <c r="C20" i="3"/>
  <c r="F20" i="3"/>
  <c r="E20" i="3"/>
  <c r="D20" i="3"/>
  <c r="H33" i="8" l="1"/>
  <c r="G34" i="8"/>
  <c r="H20" i="8"/>
  <c r="H19" i="8"/>
  <c r="H10" i="7"/>
</calcChain>
</file>

<file path=xl/sharedStrings.xml><?xml version="1.0" encoding="utf-8"?>
<sst xmlns="http://schemas.openxmlformats.org/spreadsheetml/2006/main" count="1234" uniqueCount="770">
  <si>
    <t>S.No.</t>
  </si>
  <si>
    <t>Project Name</t>
  </si>
  <si>
    <t xml:space="preserve">Sector </t>
  </si>
  <si>
    <t xml:space="preserve">Project details </t>
  </si>
  <si>
    <t>Main Stakeholders</t>
  </si>
  <si>
    <t>Funding Details</t>
  </si>
  <si>
    <t xml:space="preserve">EU Funding Details(%)  </t>
  </si>
  <si>
    <t>Link</t>
  </si>
  <si>
    <t>AGRA METRO RAIL PROJECT</t>
  </si>
  <si>
    <t>UTTAR PRADESH METRO RAIL CORPORATION LTD</t>
  </si>
  <si>
    <t>https://www.eib.org/en/projects/pipelines/all/20200796</t>
  </si>
  <si>
    <t>Transport</t>
  </si>
  <si>
    <t>PUNE METRO RAIL PROJECT</t>
  </si>
  <si>
    <t>MAHARASHTRA METRO RAIL CORPORATION LTD</t>
  </si>
  <si>
    <t>The proposed project will contribute to the two main objectives of EIB External Mandate: (i) climate change mitigation, by promoting modal shift from road to rail and thereby a reduction of GHG emissions; and (ii) the development of social and economic infrastructure by making a key contribution to urban development, thereby improving the business environment for private sector development and facilitating access to amenities and jobs. The project is consistent with the EU Country Strategy Paper for India which highlights the infrastructure gap and need to address rising GHG emissions. It will contribute to make Pune safer and more business-friendly through low carbon and climate resilient urban infrastructure and improved access.</t>
  </si>
  <si>
    <t>Agra's new metro will make the city greener, safer and more business-friendly. The project will contribute to the two main objectives of the Climate Action and Environment Facility (CAEF): (i) climate change mitigation, by promoting modal shift from road to rail and thereby a reduction of greenhouse gas emissions; and (ii) the development of social and economic infrastructure by making a key contribution to urban development, thereby improving the business environment for private sector development and facilitating access to amenities and jobs. The project is consistent with the EU Country Strategy Paper for India (2018), which highlights the infrastructure gap, including in transport, and the need to address rising greenhouse gas emissions. The EU-India Strategic Partnership: A Roadmap to 2025 further emphasises collaboration between India and EIB in the field of Indian urban transport. In addition, the operation will contribute to achieving India's Paris Alignment targets and the voluntary commitment made by the Indian government under the United Nations Framework Convention on Climate Change to reducing the greenhouse gas intensity of GDP. The project will contribute to achieving SDG 13 (climate action), SDG 11 (sustainable cities and communities) and infrastructure (SDG 9). It is expected to contribute indirectly to other goals.</t>
  </si>
  <si>
    <t>https://www.eib.org/en/projects/pipelines/all/20160327</t>
  </si>
  <si>
    <t>KANPUR METRO PROJECT</t>
  </si>
  <si>
    <t>The project concerns is the construction and operation of an urban metro rail transit system in Kanpur, the largest industrial city of Uttar Pradesh. EIB will finance the acquisition of rolling stock and the development of two metro rail corridors with elevated sections, totaling to 32.4 km with 31 stations (of which 19.4 km with 19 stations and 13 km with 12 underground stations).</t>
  </si>
  <si>
    <t>https://www.eib.org/en/projects/pipelines/all/20190849</t>
  </si>
  <si>
    <t>BHOPAL METRO RAIL PROJECT</t>
  </si>
  <si>
    <t>The project concerns the construction of two lines of metro totaling 31 km with 30 stations and purchase of a related fleet of metro cars in Bhopal, Madhya Pradesh, central India.</t>
  </si>
  <si>
    <t>https://www.eib.org/en/projects/pipelines/all/20170403</t>
  </si>
  <si>
    <t>BANGALORE METRO RAIL PROJECT - LINE R6</t>
  </si>
  <si>
    <t>The proposed operation will be extended under the Own Risk Facilities (ORF), Climate Action and Environmental Facility (CAEF) for the 2014-2016 period. The project will contribute to the two main objectives of the EIB's External Mandate: (i) climate change mitigation, by promoting modal shift from road to rail and thereby a reduction of greenhouse gas (GHG) emissions; and (ii) the development of social and economic infrastructure by making a key contribution to urban development. The project is consistent with the EU Country Strategy Paper for India which highlights the infrastructure gap and need to address rising GHG emissions. The project is consistent with the National Urban Transport Policy 2006 and Bangalore Revised City Masterplan to 2031.</t>
  </si>
  <si>
    <t>https://www.eib.org/en/projects/pipelines/all/20160816</t>
  </si>
  <si>
    <t>BANGALORE METRO RAIL CORPORATION LTD</t>
  </si>
  <si>
    <t>LUCKNOW METRO RAIL PROJECT</t>
  </si>
  <si>
    <t>LUCKNOW METRO RAIL CORPORATION LTD</t>
  </si>
  <si>
    <t>The proposed operation will be extended under the Own Risk Facilities (ORF), Climate Action and Environmental Facility (CAEF) for the 2014-2016 period. The project will contribute to the two main objectives of the EIB's external mandate: (i) climate change mitigation, by promoting modal shift from road to rail and thereby a reduction of greenhouse gas (GHG) emissions; and (ii) the development of social and economic infrastructure by making a key contribution to urban development, thereby improving the business environment for private sector development and facilitating access to amenities and jobs. The project is consistent with the EU country strategy paper for India which highlights the infrastructure gap and need to address rising GHG emissions. The project is consistent with the National Urban Transport Policy 2006 and Lucknow City Masterplan.</t>
  </si>
  <si>
    <t>https://www.eib.org/en/projects/pipelines/all/20140329</t>
  </si>
  <si>
    <t>NEEV II</t>
  </si>
  <si>
    <t>Energy</t>
  </si>
  <si>
    <t>https://www.eib.org/en/projects/pipelines/all/20190889</t>
  </si>
  <si>
    <t>The fund aims to provide equity and quasi-equity support to small and medium sized enterprises (SMEs) that contribute to the achievement of UN's Strategic Development Goals and climate sustainability in India.</t>
  </si>
  <si>
    <t>STATE BANK OF INDIA</t>
  </si>
  <si>
    <t>GEF SOUTH ASIA GROWTH FUND II</t>
  </si>
  <si>
    <t>The Fund will contribute to promoting a more efficient use of energy and water in India (and possibly neighbouring countries) by investing in SMEs that provide a broad range of environmental products and services.</t>
  </si>
  <si>
    <t>https://www.eib.org/en/projects/loans/all/20180069</t>
  </si>
  <si>
    <t>PRIVATE ENTITY(IES)</t>
  </si>
  <si>
    <t>YES BANK (INDIA) CLIMATE ACTION FL</t>
  </si>
  <si>
    <t>This operation concerns a framework loan to support the construction and operation of solar photovoltaic (PV) power plants and wind farms in India. The exact schemes to be financed remain to be finally agreed and are expected to be located in various Indian states. The operation contributes to the addition of clean, renewable energy generation to a power system that it is dominated by coal-fired generation and suffers from significant capacity shortages.</t>
  </si>
  <si>
    <t>https://www.eib.org/en/projects/pipelines/all/20160527</t>
  </si>
  <si>
    <t>IREDA-RENEWABLE ENERGY AND ENERGY EFFICIENCY FL2</t>
  </si>
  <si>
    <t>The project will contribute to the development of renewable energy projects undertaken by private sector enterprises in India, reducing gas pollution and greenhouse gas emissions.</t>
  </si>
  <si>
    <t>https://www.eib.org/en/registers/all/74961149</t>
  </si>
  <si>
    <t>INDIA SOLAR POWER</t>
  </si>
  <si>
    <t>The operation consists of a framework loan to support utility-scale (50MW ) solar energy investments in India.</t>
  </si>
  <si>
    <t>https://www.eib.org/en/projects/pipelines/all/20150931</t>
  </si>
  <si>
    <t>IIFCL ENERGY SUSTAINABILITY &amp; CLIMATE ACTION FL</t>
  </si>
  <si>
    <t>India Infrastructure Finance Company Ltd (IIFCL)</t>
  </si>
  <si>
    <t>The operation consists of a framework loan for the support of small to medium sized renewable energy and energy efficiency investments in India. The project pipeline is not confirmed but it is expected to consist of small run-of-the-river hydropower plants, biomass, solar and wind power plants.</t>
  </si>
  <si>
    <t>https://www.eib.org/en/projects/pipelines/all/20130339</t>
  </si>
  <si>
    <t>The operation consists of a framework loan for the support of small to medium sized renewable energy and energy efficiency investments in India. The final project pipeline is expected to consist of small run-of-the-river hydropower plants, biomass, solar and wind power plants.</t>
  </si>
  <si>
    <t>IREDA-RENEWABLE ENERGY AND ENERGY EFFICIENCY FL</t>
  </si>
  <si>
    <t>INDIAN RENEWABLE ENERGY DEVELOPMENT AGENCY LTD</t>
  </si>
  <si>
    <t>https://www.eib.org/en/projects/loans/all/20130338</t>
  </si>
  <si>
    <t>SREI CLIMATE CHANGE FL</t>
  </si>
  <si>
    <t>Srei Infrastructure Finance Limited</t>
  </si>
  <si>
    <t>The proposed project is in line with the EU policy of strengthening the strategic partnership and cooperation with India in the area of climate change, since it would contribute to the efficient use of energy, the development of renewable energy, and the associated avoidance of green house gas emissions.</t>
  </si>
  <si>
    <t>https://www.eib.org/en/projects/pipelines/all/20110406</t>
  </si>
  <si>
    <t>EXIM BANK OF INDIA CLIMATE CHANGE FL</t>
  </si>
  <si>
    <t>The proposed operation would contribute to the development of clean energy and the avoidance or reduction of greenhouse gas emissions. It would support the EU-India Strategic Partnership which foresees, inter alia, cooperation in fighting climate change.</t>
  </si>
  <si>
    <t>Export-Import Bank of India (EXIM Bank)</t>
  </si>
  <si>
    <t>https://www.eib.org/en/projects/pipelines/all/20100655</t>
  </si>
  <si>
    <t>ICICI BANK CLIMATE CHANGE FL</t>
  </si>
  <si>
    <t>The proposed project is in line with the EU policy of strengthening the strategic partnership and cooperation with India in the area of climate change, since it would contribute to the development of renewable energy, and the associated avoidance of green house gas emissions.</t>
  </si>
  <si>
    <t>ICICI Bank Ltd</t>
  </si>
  <si>
    <t>https://www.eib.org/en/projects/pipelines/all/20110119</t>
  </si>
  <si>
    <t>EXIM BANK OF INDIA FRAMEWORK LOAN</t>
  </si>
  <si>
    <t>The proposed operation would contribute to support both investments in renewable energy and energy efficiency in India as well as the EU presence in India. This operation would be a material contribution to the EU-India Strategic Partnership which foresees, inter alia, cooperation in trade and investment, and fighting climate change.</t>
  </si>
  <si>
    <t>https://www.eib.org/en/projects/pipelines/all/20080119</t>
  </si>
  <si>
    <t>VOLKSWAGEN INDIA</t>
  </si>
  <si>
    <t>Volkswagen India Private Limited</t>
  </si>
  <si>
    <t>The investment thereby contributes to foreign direct investment in India and strengthens the presence of EU manufacturing companies in the region. Furhermore, it will contribute to the introduction of modern, fuel-efficient powertrain technology to India, enabling VW to comply with the gradual tightening of GHG emissions legislation in India.</t>
  </si>
  <si>
    <t>https://www.eib.org/en/projects/pipelines/all/20090004</t>
  </si>
  <si>
    <t xml:space="preserve"> Industry</t>
  </si>
  <si>
    <t>RABO INDIA GL</t>
  </si>
  <si>
    <t xml:space="preserve"> Credit lines</t>
  </si>
  <si>
    <t>To support investments featuring a mutual interest for the EU and India, through a contribution towards economic development, including the creation of new employment opportunities.
To enhance co-operation between European and Indian companies and to support the implementation of projects involving high transfers of technology from Europe.</t>
  </si>
  <si>
    <t>Rabo India Finance Private Ltd., a subsidiary of Cooperatieve Centrale Raiffeisen-Boerenleenbank B.A. (Rabobank Nederland).</t>
  </si>
  <si>
    <t>https://www.eib.org/en/projects/pipelines/all/20020522</t>
  </si>
  <si>
    <t>SBI LOAN FOR SMES AND MID-CAPS</t>
  </si>
  <si>
    <t>An indicative amount of 70% will be used to finance private sector entities eligible under the Bank's SME COP objective, in non-excluded sectors of the economy.</t>
  </si>
  <si>
    <t>https://www.eib.org/en/projects/pipelines/all/20140145</t>
  </si>
  <si>
    <t>European Investment Bank funded projects in India</t>
  </si>
  <si>
    <t>India-EU Urban Partnership</t>
  </si>
  <si>
    <t>From Jan 2020, the EU has commissioned a 3 year project called the India-EU Urban partnership support project, whose overall objective is not only to strengthen EU Urban diplomacy but also to demonstrate global leadership in implementing the New Urban Agenda and the Paris agreement.
The IEUP support project links experiences and best practices from past and current urban projects between the EU and India such as the EU-Mumbai Partnership, the International Urban Cooperation action, the ICT standardisation action, the Air quality Initiative and others, and to feed their results into the national policy agenda. It will also allow engaging on new sub sectors such as metropolitan planning, mobility and waste management and bears a holistic approach.</t>
  </si>
  <si>
    <t>https://ieup.eu/projects-dashboard</t>
  </si>
  <si>
    <t>Resource Efficiency Initiative</t>
  </si>
  <si>
    <t>The EU launched the EU-India Resource Efficiency Initiative in January 2017 until December 2023.
Project Objectives: The project’s overall objective is to support India in the implementation of the UN global Sustainable Consumption and Production (SCP) agenda to foster the efficient and sustainable use of natural resources. This will be accomplished by facilitating the adaption of international standards and business practices on resource efficiency. It seeks to achieve this through activities and measures focused around three result areas viz: (R1): Assessment of India’s current and future needs for resources; (R2): Partnerships established between European and Indian businesses and stakeholders on resource efficiency; and (R3): Awareness is raised on the need for resource efficient approaches in India among key government and non-governmental organizations, business, students, media and the general public through promotion of standards and business best-practices on resource</t>
  </si>
  <si>
    <t>CE/RE</t>
  </si>
  <si>
    <t xml:space="preserve">The project is implemented on behalf of the European Union by a consortium led by the Deutsche Gesellschaft für Internationale Zusammenarbeit (GIZ) GmbH with The Energy and Resources Institute (TERI), Confederation of the Indian Industry (CII) and adelphi. </t>
  </si>
  <si>
    <t>https://www.eu-rei.com/index.html</t>
  </si>
  <si>
    <t>Clean Energy and Climate Partnership</t>
  </si>
  <si>
    <t>The Indo European Water Partnership</t>
  </si>
  <si>
    <t>EU India ICT Standardisation Collaboration</t>
  </si>
  <si>
    <t>ICT</t>
  </si>
  <si>
    <t>The overall objective of the project “India-EU Cooperation on ICT-Related Standardisation, Policy and Legislation” (2015 – 2023) is to promote closer alignment between India and Europe with regard to the production and use of ICT standards and to harmonise the exchange of statistical data, thereby facilitating trade, increasing interoperability and the ease of doing business for companies, and adding additional weight to European and Indian ICT standardisation efforts at the global level.</t>
  </si>
  <si>
    <t>https://www.indiaeu-ictstandards.in/about-us/</t>
  </si>
  <si>
    <t>https://www.cecp-eu.in/</t>
  </si>
  <si>
    <t xml:space="preserve">PricewaterhouseCoopers Private Limited (PwC India) is the implementing partner for this project, together with NIRAS A/S, EUROCHAMBRES and the Council on Energy, Environment and Water (CEEW). </t>
  </si>
  <si>
    <t>Energy Efficiency and Environment</t>
  </si>
  <si>
    <t>The India-EU Water Partnership (IEWP) is an outcome of the ‘Joint Declaration on Water’ adopted by India and the EU on 30 March 2016 during the 13th EU-India Summit in Brussels, to enhance cooperation on water issues, including ‘Clean Ganga’ programme of the Government of India.</t>
  </si>
  <si>
    <t xml:space="preserve">https://www.iewp.eu/stake-holders
</t>
  </si>
  <si>
    <t>Water</t>
  </si>
  <si>
    <t>https://eeas.europa.eu/sites/default/files/international_partnerships.pdf</t>
  </si>
  <si>
    <t>PANIWATER is developing six technologies for water treatment suitable for the removal of CECs. The overall goal is to increase the availability of safe drinking water to the minimum level recommended by the WHO (at least 7.5 L/person/day) in the target communities, and to obtain total wastewater treatment capacity of at least 10000L /day, producing irrigation-grade, CEC-free, treated water.
The technologies are being tested in peri-urban and rural areas of India. There, European and Indian social scientists work on co-design, health-impact assessment, information, capacity building and behavior change, closely with the local communities to facilitate the uptake of PANIWATER solutions into the water management system.</t>
  </si>
  <si>
    <t>PANI WATER: Photo-irradiation and adsorption based novel innovations for water-treatment.</t>
  </si>
  <si>
    <t>Timeline</t>
  </si>
  <si>
    <t>The Pavitra Ganga project's aim is to define innovative, cost effective and energy efficient solutions for the treatment of (unregulated) drains in India. By improving the existing treatment installations, as well as decentralized sewage treatment for urban and peri-urban settings, we will take advantage of the economic and development opportunities of water re-use and recovery of resources within the framework of the Circular Economy.</t>
  </si>
  <si>
    <t>Partners</t>
  </si>
  <si>
    <r>
      <rPr>
        <b/>
        <sz val="11"/>
        <color theme="1"/>
        <rFont val="Calibri"/>
        <family val="2"/>
        <scheme val="minor"/>
      </rPr>
      <t>Funded under</t>
    </r>
    <r>
      <rPr>
        <sz val="11"/>
        <color theme="1"/>
        <rFont val="Calibri"/>
        <family val="2"/>
        <scheme val="minor"/>
      </rPr>
      <t xml:space="preserve">
SOCIETAL CHALLENGES - Climate action, Environment, Resource Efficiency and Raw Materials</t>
    </r>
  </si>
  <si>
    <t xml:space="preserve">The overall aim of India-H2O is to develop, design and demonstrate high-recovery, low-cost water treatment systems for saline groundwater and for domestic and industrial wastewaters.  The focus for developments will be in the arid state of Gujarat, where surface water resources are very scarce.  Cost-effective technologies and systems are proposed with the aim of lowering energy costs through dramatic improvements in energy efficiency, new bio-based approaches to water recycling, and use of renewable energy.  Reject waste streams will be minimised or reduced to zero, thus protecting the environment. </t>
  </si>
  <si>
    <t>Saraswati 2.0: Identifying best available technologies for decentralized wastewater treatment and resource recovery for India</t>
  </si>
  <si>
    <t>Pavitra Ganga: unlocking wastewater treatment, water re-use and resource recovery opportunities for urban and peri-urban areas in India.</t>
  </si>
  <si>
    <t>INDIA-HշO: bio-mimetic and phyto-technologies designed for low-cost purification and recycling of water.</t>
  </si>
  <si>
    <t>The overall objective of SARASWATI 2.0 is to identify best available as well as affordable technologies for decentralized wastewater treatment with scope of resource/energy recovery and reuse in rural and urban areas of India.
The project also addresses the challenge of real time monitoring and automation. The previous SARASWATI project has shown that a number of decentralized wastewater treatment plants in India do not perform properly and that there are few plants that would meet the more stringent standards as those proposed by the Indian Government in 2015.</t>
  </si>
  <si>
    <t>SOCIETAL CHALLENGES - Climate action, Environment, Resource Efficiency and Raw Materials</t>
  </si>
  <si>
    <t>SPRING aims at developing cost effective bio-remediation technologies for the removal of organic micro-pollutants present in groundwater and surface water. Innovation also revolves around developing novel microbial technology for water quality monitoring methods. Real-time detection systems to highlight different pollutants risks and flooding/water insufficiency scenarios will also be developed. Field trials of prototype technology will be carried out in urban and rural areas.</t>
  </si>
  <si>
    <t>SPRING: Strategic planning for water resources and implementation of novel biotechnical treatment solutions and good practices.</t>
  </si>
  <si>
    <t xml:space="preserve">PAVITR: Potential and validation of sustainable natural &amp; advance technologies for water &amp; wastewater treatment, monitoring and safe water reuse in India.
</t>
  </si>
  <si>
    <t>LOTUS: Low-cost innovative technology for water quality monitoring and water resources management for urban and rural water systems in India.</t>
  </si>
  <si>
    <t>https://ec.europa.eu/research-and-innovation/en/projects/success-stories/all?field_project_participants_target_id=1125&amp;field_sus_themes_target_id=All&amp;field_sus_themes_target_id_1=All&amp;project_acronyms=All&amp;field_project_number_value=&amp;field_project_coordinator_value=&amp;field_project_duration_value=&amp;field_project_duration_end_value=</t>
  </si>
  <si>
    <t>https://ec.europa.eu/info/research-and-innovation/funding/funding-opportunities/funding-programmes-and-open-calls/horizon-europe_en</t>
  </si>
  <si>
    <t>https://cordis.europa.eu/project/id/821423</t>
  </si>
  <si>
    <t>https://ec.europa.eu/info/research-and-innovation/strategy/strategy-2020-2024/europe-world/international-cooperation/india_en</t>
  </si>
  <si>
    <t>EU-India Innovation Center</t>
  </si>
  <si>
    <t>Europe’s commitment to become a science, technology and innovation leader is the guiding light behind EU–India interactions and scientific cooperation. The EU-funded EU-India InnoCenter project will extend the network of centres in India by connecting and supporting European researchers and entrepreneurs to increase their presence in the country, which is considered the most promising and innovative subcontinent. The project will establish a centre that will facilitate European innovators, start-ups and SMEs to enter the country in close cooperation with local technology and innovation agents. The project aims to sustainably establish the EU as a leader in innovation involving local partners and encouraging interactions between them and their European counterparts.</t>
  </si>
  <si>
    <t>https://cordis.europa.eu/project/id/101004815</t>
  </si>
  <si>
    <t>The EU-funded LOTUS project is developing an innovative chemical sensor for water quality monitoring that uses carbon nanotubes to concurrently monitor multiple contaminants in real time. It is also suitable for multiple and diverse situations. This new technology will be tested in India. LOTUS will work with EU and Indian partners to design the software tools organised and combined in a cloud-based platform. The project will also draw up a business model to encourage market uptake of the LOTUS solution in India. A top priority is to ensure an advanced but low-cost product.</t>
  </si>
  <si>
    <t>The EU-India-funded PAVITR project will develop and deploy cost-effective and sustainable solutions to ensure the implementation of technologies from Europe to India, which can be scaled up for government entities and investors to provide safe water reuse, rejuvenate water quality of rivers, and restore ecosystems in India. According to the project, the development of technologies to cope with water shortages in rural and urbanised areas in India will also benefit Europe where climate change is expected to induce an uncertain precipitation pattern and an enhancement in temperature.</t>
  </si>
  <si>
    <t>The EU-funded INDIABRIDGE project will study Denmark and India, aiming to deliver an understanding of whether the historical notions of privacy in architecture and urbanism since the 17th century acted as a bilateral mechanism between West and East. The project will combine architecture and urbanism with history, anthropology and area studies to describe and analyse border-crossing models and relationships of privacy between Denmark and India. It will direct the research on Tranquebar and Serampore that are two former Danish colonial sites in India.</t>
  </si>
  <si>
    <t>https://cordis.europa.eu/project/id/895924</t>
  </si>
  <si>
    <t>INDIABRIDGE: Privacy on the move: two-way Processes, Data and Legacy of Danish metropolitan and colonial Architecture and Urbanism</t>
  </si>
  <si>
    <t>ENGAGE: Exploring National and Global Actions to reduce Greenhouse gas Emissions</t>
  </si>
  <si>
    <t>Coordinated by
INTERNATIONALES INSTITUT FUER ANGEWANDTE SYSTEMANALYSE
 Austria</t>
  </si>
  <si>
    <t>The EU-funded ENGAGE project will invite key stakeholders to co-produce a new generation of global and national decarbonisation pathways. These will be designed to mitigate the risks of climate change to meet the Paris Agreement objectives and implement game-changing innovations. ENGAGE will also quantify the avoided impacts of climate change. The findings of this four-year project will benefit policymaking and inform the 2023 global stocktake, while feeding into the mid-century mitigation strategies for major emitters.</t>
  </si>
  <si>
    <t>https://cordis.europa.eu/project/id/821471</t>
  </si>
  <si>
    <t>Bringing together 16 partners in 9 countries (Austria, Belgium, Finland, France, Germany, Greece, Hungary, India and Spain), the EU-funded IELECTRIX project will speed up the grid integration of renewable energy sources. Specifically, this multi-stakeholder project will enhance the role of distribution system operators in integrating local energy communities to the network. The project will pave the way for flexible and smart grids to overcome challenges posed by diverse geographical, technical and economic situations. By building solutions in a cooperative way, the project will help increase grid resilience and boost security of supply. The project is running pilot sites in Austria, Germany, Hungary and India.</t>
  </si>
  <si>
    <t>IELECTRIX: Indian and European Local Energy CommuniTies for Renewable Integration and the Energy Transition.</t>
  </si>
  <si>
    <t>SOCIETAL CHALLENGES - Secure, clean and efficient energy</t>
  </si>
  <si>
    <t>Coordinated by
ENEDIS
 France</t>
  </si>
  <si>
    <t>https://cordis.europa.eu/project/id/824392</t>
  </si>
  <si>
    <t>MBABS project: Moving beyond the Access to Benefit Sharing</t>
  </si>
  <si>
    <t>The EU-funded MBABS project will explore the ABS agreement and its impact on Indian farmers, growers and rural women as regards medicinal and aromatic plants exploited by corporations. The project will first focus on the factors that determine the attribution of benefits. Second, it will analyse the short and long-term impact of ABS on local communities, socio-economic conditions, social status, the retention of traditional knowledge and resource sustainability. Third, it will explore the role of women in ABS, considering it is a male-dominated domain. Eventually, the results of the project will be used for the attention of other countries, such as Morocco.</t>
  </si>
  <si>
    <t>https://cordis.europa.eu/project/id/894416</t>
  </si>
  <si>
    <t>SDG mapping of projects supported by the EU in India - ongoing since 2017</t>
  </si>
  <si>
    <t>No. of projects</t>
  </si>
  <si>
    <t>Improving health status, sexual and reproductive health rights, vaccine development, diabetes prevention</t>
  </si>
  <si>
    <t>Natural capital accounting, climate action, environment, resource efficiency</t>
  </si>
  <si>
    <t>Partnership with India on water, urbanisation, ICT, research on vaccines, diseases, sustainable agriculture, climate and clean energy</t>
  </si>
  <si>
    <t>Rights of workers, increasing access to employment, piloting sustainable production technologies and green concepts</t>
  </si>
  <si>
    <t>Empowering vulnerable and marginalised groups, reducing inequalities</t>
  </si>
  <si>
    <t>Improving urban resource management, disaster risk management, inclusive cities, smart cities, ICT standardisation, on sustainable urbanisation</t>
  </si>
  <si>
    <t>Sustainable livelihoods and consumption practices: e-rickshaw, improved cook_x0002_stoves, organic foods</t>
  </si>
  <si>
    <t>Total</t>
  </si>
  <si>
    <t>SDGs</t>
  </si>
  <si>
    <t>Goal 1: No Poverty</t>
  </si>
  <si>
    <t>Goal 2: Zero Hunger</t>
  </si>
  <si>
    <t>Goal 3: Good health and Well-being</t>
  </si>
  <si>
    <t>Goal 13: Climate action</t>
  </si>
  <si>
    <t>Goal 14: Life below water</t>
  </si>
  <si>
    <t>Goal 15: Life on Land</t>
  </si>
  <si>
    <t>Goal 4: Quality Education</t>
  </si>
  <si>
    <t>Goal 5: Gender Equality</t>
  </si>
  <si>
    <t>Goal 6: Clean water and sanitation</t>
  </si>
  <si>
    <t>Goal 16: Peace, Justice and Strong Institutions</t>
  </si>
  <si>
    <t>Goal 17: Partnerships for the goals</t>
  </si>
  <si>
    <t>Goal 7: Affordable and clean energy</t>
  </si>
  <si>
    <t>Goal 8: Decent work and economic growth</t>
  </si>
  <si>
    <t>Goal 9: Industry, Innovation and Infrastructure</t>
  </si>
  <si>
    <t>Goal 10: Reduced Inequility</t>
  </si>
  <si>
    <t>Goal 11: Sustainable cities and communities</t>
  </si>
  <si>
    <t>Goal 12: Responsible consumption and production</t>
  </si>
  <si>
    <t>Category of Projects</t>
  </si>
  <si>
    <t>https://cordis.europa.eu/project/id/820906</t>
  </si>
  <si>
    <t>Assam Project on Forest and Biodiversity Conservation</t>
  </si>
  <si>
    <t>Environment</t>
  </si>
  <si>
    <t>Assam Forest Department</t>
  </si>
  <si>
    <t>Sector</t>
  </si>
  <si>
    <t>Project details</t>
  </si>
  <si>
    <t>EU contribution</t>
  </si>
  <si>
    <t>The overall vision of the project is to “contribute through the Forest Department towards the conservation of nature for healthier ecosystems and happier communities”.</t>
  </si>
  <si>
    <t>http://apfbcs.nic.in/index.html</t>
  </si>
  <si>
    <t>Supporting Local Authorities for accountable, responsive and transparent systems for solid waste management</t>
  </si>
  <si>
    <t>Sanitation</t>
  </si>
  <si>
    <t>Aga Khan Foundation and Municipal Councils</t>
  </si>
  <si>
    <t>https://ieup.eu/project-details/5</t>
  </si>
  <si>
    <t>https://ieup.eu/project-details/4</t>
  </si>
  <si>
    <t>Strengthening Civil Society of the Urban Poor to Participate in Planning and Monitoring of Sanitation Services in Indian Cities ***</t>
  </si>
  <si>
    <t>Establish a GPS-based system to track solid waste management and introduction of an annual citizen’s report card for service benchmarking. 
 -Raising citizens’ awareness of existing grievance redressal systems, Strengthened through a mobile-based app</t>
  </si>
  <si>
    <t>PRIA and Muzaffarpur Municipal Corporation</t>
  </si>
  <si>
    <t>Urbanization</t>
  </si>
  <si>
    <t>Mobilize Your City</t>
  </si>
  <si>
    <t>Transportation</t>
  </si>
  <si>
    <t>https://www.mobiliseyourcity.net/</t>
  </si>
  <si>
    <t>MYC aims at supporting three pilot cities viz. Nagpur, Kochi and Ahmedabad in their efforts to reduce their Green House Gas (GHG) emissions related to urban transport by implementing urban mobility plans at local level and to help India at national level to improve their sustainable transport policy.</t>
  </si>
  <si>
    <t>SOCIETAL CHALLENGES - Health, demographic change and well-being</t>
  </si>
  <si>
    <t>The EU-funded ENDFLU project aims to develop three next-generation influenza vaccination strategies, capitalising on the expertise of European and Indian partners in rational vaccine design and development. Constructs to elicit humoral immunity build on rationally designed and optimised conserved epitopes of influenza surface proteins, hemagglutinin stem- and head-nanoparticles, and matrix protein 2 ectodomain and influenza neuraminidase fusions either as proteins or expressed as replication-deficient modified vaccinia virus Ankara (MVA).</t>
  </si>
  <si>
    <t>https://cordis.europa.eu/project/id/874650</t>
  </si>
  <si>
    <t>ENDFLU: Evaluation of ratioNally Designed Influenza vaccines</t>
  </si>
  <si>
    <t>https://cordis.europa.eu/project/id/874653</t>
  </si>
  <si>
    <t>ONLINERPOL: Faith Online: Transnational Religious Politics on New Media in India and Europe</t>
  </si>
  <si>
    <t xml:space="preserve">This project explores new media practices in India and its diaspora in Europe, to examine the relations between the expanding Internet media and the political cultures of religious identities in the current moment of globalization. As opposed to understanding new media as discrete channels of communication or an abstract technological context that defines globalization, the project uses a unique conceptual frame of approaching the Internet as an arena of “multiple interfaces”. </t>
  </si>
  <si>
    <t>EXCELLENT SCIENCE - European Research Council (ERC)</t>
  </si>
  <si>
    <t>https://cordis.europa.eu/project/id/714285</t>
  </si>
  <si>
    <t>GATRODI: Gender asymmetry in the transmission of Odissi dance in India - a case study</t>
  </si>
  <si>
    <t xml:space="preserve">The EU-funded Gatrodi project is an anthropological study of the practices of Odissi dance in India, considered by the Indian government to be the classical dance from the State of Odisha. As this dance form evolves in a societal context marked by a strong patriarchal power structure, it is male practitioners who appear as its legitimate transmitters. The project will focus on the modalities of transmission of female practitioners of this dance form. </t>
  </si>
  <si>
    <t>https://cordis.europa.eu/project/id/101033051</t>
  </si>
  <si>
    <t>Hindu nationalism and Fascism in western India, 1920-1939</t>
  </si>
  <si>
    <t>The EU-funded HINDUTVA-FASCISM project will deepen our understanding of the transnational nature of the radical populist right in the interwar period, the radical right from a comparative and historical perspective, and global fascism as a concept. The project reflects the Horizon 2020 Work Programme’s response to the recent growth of populist movements in Europe and worldwide.</t>
  </si>
  <si>
    <t>https://cordis.europa.eu/project/id/101031636</t>
  </si>
  <si>
    <t>https://cordis.europa.eu/project/id/824441</t>
  </si>
  <si>
    <t>https://cordis.europa.eu/project/id/873119</t>
  </si>
  <si>
    <t>RE-EMPOWERED: Renewable Energy EMPOWERing European and InDian communities</t>
  </si>
  <si>
    <t>The “RE-EMPOWERED” project aims to develop and demonstrate novel tools to provide a complete solution for all stages of a Microgrid/Energy Island and Multi-Microgrid applications. The tools include energy planning ranging from the design of Microgrids from scratch to the upgrade of existing installation to high RES systems. All the tools and solutions will be demonstrated in four demo sites with weak or non-existing grid, two in Europe, (Denmark and Greece), and two in India.</t>
  </si>
  <si>
    <t>https://cordis.europa.eu/project/id/101018420</t>
  </si>
  <si>
    <t>Purification of Water by Harvesting Solar Radiation in a Rare-Earth (RE)-ion Quantum-dot Glass Evaporator</t>
  </si>
  <si>
    <t>Rising population numbers and climate change are making drinking water resources scarce. To make drinking water that is free of pathogens and toxic chemicals available, a low-cost sustainable approach to water purification is needed. With this challenge in mind, the EU-funded Q.Dot-PurE-WatER project intends to demonstrate the favourable impact of a solar still on the purification of dirty water from the Ganges River. To do this, it will exploit quantum-dot rare-earth-ion-doped glass from waste phosphor lamps in order to re-engineer a solar-energy harvesting water evaporator and filtration system. The project will make advances towards sustainable water purification.</t>
  </si>
  <si>
    <t>https://cordis.europa.eu/project/id/896642</t>
  </si>
  <si>
    <t>SUSTENANCE: Sustainable energy system for achieving novel carbon neutral energy communities</t>
  </si>
  <si>
    <t>https://cordis.europa.eu/project/id/101022587</t>
  </si>
  <si>
    <t>The ambitious journey to carbon-neutral energy cities is being lined with smart technologies. The EU-funded SUSTENANCE project is also moving in this direction. It is developing sustainable energy systems to ensure a green transition with a higher share of local renewable energy and more efficient integrated energy solutions for electrical, heat, water, waste and transportation infrastructure. It will demonstrate the systems in Denmark, India, the Netherlands and Poland – four countries with different local energy resources, socioeconomic character, user behaviour, political structures, and market conditions and regulations. The results are expected to show that the same technical concepts such as storage solutions, intelligent control schemes and digitalisation can be applied in all cases.</t>
  </si>
  <si>
    <t>POLARCHATS: Polarizing Chats? Political Misinformation on Discussion Apps in India and Brazil.</t>
  </si>
  <si>
    <t>In several developing countries, political actors use messaging apps like WhatsApp to disseminate misinformation. Encryption and pre-existing links between group members make these apps an effective tool. However, little is known about the effect of this misinformation and the mechanisms that make these apps particularly dangerous. The EU-funded POLARCHATS project evaluates the extent to which these apps constitute a preferential channel for misinformation in two large democracies, India and Brazil. POLARCHATS conducts in-depth interviews to examine how and why party actors adopt the technology, quantifies the amount of misinformation circulating on these apps, and experimentally examines the determinants of individual-level belief in misinformation, and its likely effects on polarization and conflict.</t>
  </si>
  <si>
    <t>https://cordis.europa.eu/project/id/101002985</t>
  </si>
  <si>
    <t>IATIO: India and the Indian Ocean in the Early Decolonial Period: Archipelagic Imaginaries, 1950s-1970s</t>
  </si>
  <si>
    <t>For the entire Indian Ocean region, the period between post-World War II decolonisation in the 1950s and the 1970s was characterised by vast political, cultural and economic changes. What do we know about Indian intellectual and literary cosmopolitanism in the Indian Ocean during this period? To answer this question, the EU-funded IATIO project will take the concept of ‘archipelagic imaginaries’ and apply an interdisciplinary methodology, combining tools and insights from history, literary criticism and cultural studies. It will draw from journals and the popular press, as well as works of fiction and selected case studies of material Indian Ocean sites of cosmopolitan encounters. The aim is to study the renewed investment in archipelagic theory and geocritical approaches.</t>
  </si>
  <si>
    <t>https://cordis.europa.eu/project/id/898029</t>
  </si>
  <si>
    <t>RUMIGEN: Towards improvement of ruminant breeding through genomic and epigenomic approaches</t>
  </si>
  <si>
    <t>https://cordis.europa.eu/project/id/101000226</t>
  </si>
  <si>
    <t>The EU-funded RUMIGEN project will engage with a variety of stakeholders to develop more sustainable breeding programmes and linked technologies in line with social demand, adding a novel, societal dimension defined as 'room of acceptance'. The initiative will bring together leaders in ruminant breeding from across Europe to assess adaptation to environmental stressors, such as heat stress. This work will rely on large-scale data from commercial farms combined with climatic data, involving half-sister cows raised in contrasting conditions in Denmark and India. Diversity will also be studied using new breed genome assemblies. Overall, RUMIGEN will develop models to answer questions concerning genome editing specificity and safety issues, assessing its potential to preserve genetic diversity and increase genetic gains.</t>
  </si>
  <si>
    <t>The objective of this project is to lay bare how regulating nonhuman life is fundamental to governing global cities. How are human-animal dynamics differentially composed in cities of the global south and north? What social, economic and spatial forces structure these dynamics? Most global cities regulate animal presence, albeit with varying degrees of success. How then might an expanded notion of urban governance incorporating ecology reorient urban studies? And finally, how might such an analysis help promote resilient and sustainable cities?
The project tackles these questions through a comparative analysis focused on New Delhi, Guwahati and London. Using a combination of conventional ethnographic research methods and innovative ecological perspectives, it will generate novel explanatory concepts for understanding urban ecologies and their implications for governing global cities.</t>
  </si>
  <si>
    <t>uEcologies: Urban Ecologies: governing nonhuman life in global cities</t>
  </si>
  <si>
    <t>https://cordis.europa.eu/project/id/759239</t>
  </si>
  <si>
    <t>https://cordis.europa.eu/project/id/964270</t>
  </si>
  <si>
    <t>MeaningfulMobility: Meaningful Mobility: a novel approach to movement within and between places in later life</t>
  </si>
  <si>
    <t>The EU-funded MeaningfulMobility project will approach the problem comprehensively, using the capability approach to study movement experiences in ageing people, both healthy and impaired. It will conduct an in-depth comparative study on three categories of aged people: healthy adults, stroke survivors and adults diagnosed with early stage Alzheimer’s. The study will be conducted in the Netherlands, the UK and India. The project will transform gerontological research, focusing on the relationship between mobility, health and well-being in ageing people.</t>
  </si>
  <si>
    <t>https://cordis.europa.eu/project/id/802202</t>
  </si>
  <si>
    <t>VISUAL TRUST. Reliability, accountability and forgery in scientific, religious and social images</t>
  </si>
  <si>
    <t>https://cordis.europa.eu/project/id/101002897</t>
  </si>
  <si>
    <t>https://cordis.europa.eu/project/id/851437</t>
  </si>
  <si>
    <t>https://cordis.europa.eu/project/id/756194</t>
  </si>
  <si>
    <t>https://cordis.europa.eu/project/id/864648</t>
  </si>
  <si>
    <t>Birth, death and life expectancy records are key statistical measurements collected and analysed. In many developing countries, these records are lacking, impeding public policy, health responses and scientific knowledge. The EU-funded MU-MED project aims to improve the measurement and understanding of population health in low- and middle-income countries. The project will develop novel methods to measure mortality and examine its determinants. Focusing on India, it will estimate mortality rates, examine social determinants of mortality, calculate the first set of life expectancies by slum residence, caste, religion and social group, and look at social class, as measured by household wealth and occupational categories. MU-MED will also examine the impact of environmental exposures (heat, humidity, floods, air pollution) on mortality.</t>
  </si>
  <si>
    <t>https://cordis.europa.eu/project/id/101027598</t>
  </si>
  <si>
    <t>MU-MED: Measuring and Understanding Mortality, its Exposures, and its Determinants in developing countries</t>
  </si>
  <si>
    <t>EU funded projects involving India</t>
  </si>
  <si>
    <t>Ministry of Housing and Urban Affairs (MoHUA), India, National Institute of Urban Affairs (NIUA), National Capital Regional Planning Board (NCRPB), Delhi Development Authority (DDA), Mumbai Metropolitan Region Development Authority (MMRDA)</t>
  </si>
  <si>
    <t>Implemented by GIZ</t>
  </si>
  <si>
    <t>Promotion of Inclusive, Sustainable growth &amp; diversity to Strengthen Local Governments (PROMISE)**</t>
  </si>
  <si>
    <t>https://ieup.eu/project-details/45</t>
  </si>
  <si>
    <t>Total cost (Approximate amount) (EUR Million</t>
  </si>
  <si>
    <t>Proposed EIB finance (Approximate amount) (Euro Million)</t>
  </si>
  <si>
    <t xml:space="preserve">Multisectoral
- Energy, Water, sewerage,  Services </t>
  </si>
  <si>
    <t>Multisectoral
- Energy, Water, sewerage,  Agriculture, fisheries, forestry</t>
  </si>
  <si>
    <t>Multisectoral:
Energy, Credit lines</t>
  </si>
  <si>
    <t>Total budget</t>
  </si>
  <si>
    <t>details</t>
  </si>
  <si>
    <t>timeline</t>
  </si>
  <si>
    <t>not available</t>
  </si>
  <si>
    <t>Project Details</t>
  </si>
  <si>
    <t>Project</t>
  </si>
  <si>
    <t>S. No.</t>
  </si>
  <si>
    <t>01/02/2019
to 31/01/2023</t>
  </si>
  <si>
    <t>https://cordis.europa.eu/project/id/821410</t>
  </si>
  <si>
    <t>https://cordis.europa.eu/project/id/820881</t>
  </si>
  <si>
    <t>https://cordis.europa.eu/project/id/821427</t>
  </si>
  <si>
    <t>https://cordis.europa.eu/project/id/821051</t>
  </si>
  <si>
    <t>https://cordis.europa.eu/project/id/820718</t>
  </si>
  <si>
    <t>01/02/2019
to
31/01/2023</t>
  </si>
  <si>
    <t>1/2/2019 to 31/1/2022</t>
  </si>
  <si>
    <t>1/2/2019 to
31/7/2023</t>
  </si>
  <si>
    <t>1/8/2019 to 21/7/2023</t>
  </si>
  <si>
    <t>1/8/2019 to 31/07/2023</t>
  </si>
  <si>
    <t>http://www.paniwater.eu/india-eu-projects/</t>
  </si>
  <si>
    <t>In Million</t>
  </si>
  <si>
    <t>Details</t>
  </si>
  <si>
    <t>Coordnated/hosted by</t>
  </si>
  <si>
    <t>UAB CIVITTA
 Lithuania</t>
  </si>
  <si>
    <t>Total cost</t>
  </si>
  <si>
    <t>1/1/2021 to 31/12/2023</t>
  </si>
  <si>
    <t>1/9/2021 to
31/8/2024</t>
  </si>
  <si>
    <t>2/11/2020 to
1/11/2022</t>
  </si>
  <si>
    <t>1/8/2020 to 1/7/2025</t>
  </si>
  <si>
    <t>1/5/2017 to 30/4/2022</t>
  </si>
  <si>
    <t>1/7/2021 to 30/6/2024</t>
  </si>
  <si>
    <t>1/10/2021 to 30/6/2024</t>
  </si>
  <si>
    <t>1/7/2021 to 31/12/2024</t>
  </si>
  <si>
    <t>1/10/2020 to 4/10/2023</t>
  </si>
  <si>
    <t>1/07/2021 to 31/12/2024</t>
  </si>
  <si>
    <t>1/1/2022 to 31/12/2026</t>
  </si>
  <si>
    <t>1/6/2021 to 31/5/2024</t>
  </si>
  <si>
    <t>1/6/2021 to 31/05/2026</t>
  </si>
  <si>
    <t>1/8/2018 to 31/7/2023</t>
  </si>
  <si>
    <t>1/4/2019 to 31/3/2024</t>
  </si>
  <si>
    <t>1/9/2022 to
31/8/2024</t>
  </si>
  <si>
    <t xml:space="preserve">KOBENHAVNS UNIVERSITET
 Denmark </t>
  </si>
  <si>
    <t>Iscte - Instituto Universitário de Lisboa
 Portugal</t>
  </si>
  <si>
    <t>STIFTUNG TIERAERZTLICHE HOCHSCHULE HANNOVER, Germany</t>
  </si>
  <si>
    <t>LUDWIG-MAXIMILIANS-UNIVERSITAET MUENCHEN,  Germany</t>
  </si>
  <si>
    <t>UNIVERSITE CLERMONT AUVERGNE,  France</t>
  </si>
  <si>
    <t>UNIVERSITA CA' FOSCARI VENEZIA, Italy</t>
  </si>
  <si>
    <t>INSTITUTE OF COMMUNICATION AND COMPUTER SYSTEMS</t>
  </si>
  <si>
    <t>UNIVERSITY OF LEEDS, 
 United Kingdom</t>
  </si>
  <si>
    <t>AALBORG UNIVERSITET,  Denmark</t>
  </si>
  <si>
    <t>UNIVERSIDAD CARLOS III DE MADRID, Spain</t>
  </si>
  <si>
    <t>King's College London,  United Kingdom</t>
  </si>
  <si>
    <t>INSTITUT NATIONAL DE LA RECHERCHE AGRONOMIQUE, France</t>
  </si>
  <si>
    <t>The Chancellor, Masters and Scholars of the University of Cambridge
United Kingdom</t>
  </si>
  <si>
    <t>RIJKSUNIVERSITEIT GRONINGEN,  Netherlands</t>
  </si>
  <si>
    <t>THE CHANCELLOR, MASTERS AND SCHOLARS OF THE UNIVERSITY OF OXFORD, United Kingdom</t>
  </si>
  <si>
    <t xml:space="preserve">Partners
</t>
  </si>
  <si>
    <t>EU contribution to projects in India (Million Euro)**</t>
  </si>
  <si>
    <t>EU contribution to multi-country projects including India (Million Euro)***</t>
  </si>
  <si>
    <t>Total cost of ‘multi-donor multi_x0002_country’ projects 
that EU is part of (Million Euro)****</t>
  </si>
  <si>
    <t>Description</t>
  </si>
  <si>
    <t>Implementing ministry/agency</t>
  </si>
  <si>
    <t>link</t>
  </si>
  <si>
    <t>EU funding details (%)</t>
  </si>
  <si>
    <t>PROJECTS UNDER EU-INDIA POLICY DIALOGUES</t>
  </si>
  <si>
    <t>Smart and Sustainable Urbanization</t>
  </si>
  <si>
    <t>2015-2023</t>
  </si>
  <si>
    <t>https://ec.europa.eu/research/participants/data/ref/h2020/other/hi/h2020_localsupp_india_en.pdf</t>
  </si>
  <si>
    <t>Muse Grids: Multi Utilities Smart Energy GRIDS</t>
  </si>
  <si>
    <t>Coordinated by
RINA CONSULTING SPA, Italy</t>
  </si>
  <si>
    <t xml:space="preserve">Muse Grids project, aims to transform weakly connected areas into local energy communities where engagement of citizens
will allow their energy needs to be met, whilst also reducing their carbon footprint. MUSE GRIDS involves the development of two large-scale pilot projects (Italy and Belgium), and includes partners from universities, research centres and leading EU companies from the energy sector. The consortium consists of 18 partners from seven
countries, including universities, research centres and leading EU companies of the energy sector.
In this project, India is indirectly participating as the project will also be promoted on a wider scale through the establishment  of virtual demo-sites in India, Israel and Spain. </t>
  </si>
  <si>
    <t>1/5/2019 to
31/10/2022</t>
  </si>
  <si>
    <t>1/11/2018 to 31/10/2022</t>
  </si>
  <si>
    <t>1/9/2019 to
31/8/2023</t>
  </si>
  <si>
    <t>PRODIGEES: Promoting Research on Digitalisation in Emerging Powers and Europe towards Sustainable Development</t>
  </si>
  <si>
    <t>EXCELLENT SCIENCE - Marie Skłodowska-Curie Actions</t>
  </si>
  <si>
    <t>Digitalisation and sustainability are two of the biggest buzzwords today. The EU’s digital transformation and digital policies and initiatives should support the region’s sustainability goals. The EU-funded PRODIGEES project will promote international collaborations and the sharing of knowledge on (global) governance and the conditions to shape digitalisation towards the Sustainable Development Goals in the 2030 Agenda. Its aim is to generate a better understanding of digital transformation processes and exponential technologies and their impact on sustainable development in different world regions and shape technology at an early stage of development. The project will focus on the exchange of ideas between academic institutions that deal with sustainability and digitalisation issues in the EU (Italy and Germany) and emerging powers from the Global South (Brazil, India, Indonesia, Mexico and South Africa).</t>
  </si>
  <si>
    <t>Coordinated by
DEUTSCHES INSTITUT FUR ENTWICKLUNGSPOLITIK GGMBH.  Germany</t>
  </si>
  <si>
    <t>ENERGYA: ENERGY use for Adaptation</t>
  </si>
  <si>
    <t>ENERGYA will improve our understanding of how energy and energy services can be used by households and industries to adapt to the risk posed by climate change. Specifically, the project will develop an interdisciplinary and scalable research framework integrating data and methods from economics with geography, climate science, and integrated assessment modelling to provide new knowledge concerning heterogeneity in energy use across countries, sectors, socioeconomic conditions and income groups, and assess the broad implications adaptation-driven energy use can have on the economy, the environment, and welfare.
ENERGYA has three main objectives. First, it will produce novel statistical and econometric analyses for OECD and major emerging countries (Brazil, Mexico, India, and Indonesia) to shed light on the underlying mechanisms driving energy use. Second, it will infer future potential impacts from long-run climate and socioeconomic changes building on historical empirical evidence. Third, it will analyse the macro and distributional implications of adaptation-driven energy use with an economy-energy model characterising the distribution of energy use dynamics across and within countries.</t>
  </si>
  <si>
    <t>Hosted by
UNIVERSITA CA' FOSCARI VENEZIA,  Italy</t>
  </si>
  <si>
    <t>1/3/2018 to 28/2/2023</t>
  </si>
  <si>
    <t>1/1/2020 to 30/6/2025</t>
  </si>
  <si>
    <t>ADVODID: Advocacy in Digital Democracy: Use, Impact and Democratic Consequences</t>
  </si>
  <si>
    <t>H2020-EU.1.1.</t>
  </si>
  <si>
    <t>Although digital technology has greatly influenced political campaigning and advocacy during the last ten years, the real effects of online and offline advocacy instruments remain understudied. The EU-funded ADVODID project will provide for the first time affluent correlational and causal evidence on the online and offline impacts of advocacy on citizens and policymakers. The project will improve our understanding of how current advocacy influences its audiences and potentially alters participatory democracy. It will collect data of more than 400 carefully selected advocates and analyse the use, impacts and democratic consequences of digital advocacy strategies by evaluating interactions between advocacy groups, citizens and political representatives in eight countries (Australia, Chile, Denmark, India, the Netherlands, Spain, the UK and the US).</t>
  </si>
  <si>
    <t>Hosted by
KOBENHAVNS UNIVERSITET
 Denmark</t>
  </si>
  <si>
    <t>1/8/2021 to 31/7/2026</t>
  </si>
  <si>
    <t>INDIGO: Effective and Affordable Flu Vaccines for the World</t>
  </si>
  <si>
    <t>The EU-funded INDIGO project involves public and private R&amp;D organisations in the EU, India and United States for the development of two influenza vaccine concepts with the goal to achieve &lt; 10 % instead of 60 % non-responders, lower costs and better accessibility. The first concept combines a low dose of a commercial, inactivated, seasonal flu vaccine with a novel adjuvant, aiming to obtain proof-of-concept in phase I and IIa trials within 5 years. The second concept is based on innovations including a recombinant viral hemagglutinin with increased immunogenicity, a potent adjuvant and needle-free delivery by intradermal patches. The plans are realistic with a high probability to deliver next-generation flu vaccines.</t>
  </si>
  <si>
    <t>ACADEMISCH MEDISCH CENTRUM BIJ DE UNIVERSITEIT VAN AMSTERDAM
 Netherlands</t>
  </si>
  <si>
    <t>1/4/2020 to 31/3/2025</t>
  </si>
  <si>
    <t>INCENTIVE: Indo-European Consortium for Next Generation Influenza Vaccine Innovation</t>
  </si>
  <si>
    <t>The strategic goals of the EU-funded INCENTIVE project are to advance knowledge of the underlying mechanisms of poor responsiveness to influenza vaccines (IVs) and to develop two next-generation universal IVs. This is a partnership between Indian, European and US groups that address the global health and economic challenge posed by influenza infections. The objectives include: performing comprehensive profiling of responders and non-responders to licensed IVs in infants, children, adults and elderly in phase IV trials in Europe and India to identify the mechanisms of vaccine responsiveness; advancing the development of two next-generation vaccines by providing a proof-of-concept for vaccine efficacy in non-human primates for an antigen presenting cell-targeted nucleic acid vaccine and developing a computationally-optimized vaccine up to phase II clinical trials and vaccine efficacy in a controlled human challenge; identifying predictive biomarkers of responsiveness to vaccination for new diagnostics; implementing technology transfer; and performing a health systems and investment analysis.</t>
  </si>
  <si>
    <t>HELMHOLTZ-ZENTRUM FUR INFEKTIONSFORSCHUNG GMBH, Germany</t>
  </si>
  <si>
    <t>https://cordis.europa.eu/project/id/874866</t>
  </si>
  <si>
    <t>1/8/2020 to 31/7/2025</t>
  </si>
  <si>
    <t>PRESCRIP-TEC: Prevention and Screening Innovation Project Towards Elimination of Cervical Cancer</t>
  </si>
  <si>
    <t>Cervical cancer is a cause of cancer mortality in women. More than a quarter of patients come from developing countries. Screening is instrumental in reducing cervical cancer incidence and mortality. The EU-funded PRESCRIP-TEC project proposes an innovative cervical cancer screening that includes direct treatment and follow-up for women in middle-income countries and vulnerable groups in eastern Europe. The project will perform implementation research in different areas of Bangladesh, India, Slovakia and Uganda, analysing patient and health services related facilitators and obstacles for the uptake of cervical cancer screening. PRESCRIP-TEC will introduce interactive information with communities via mobile devices and social media, friendly community-based strategies, self-testing for high-risk HPV infection, and artificial intelligence in the gynaecological examination.</t>
  </si>
  <si>
    <t>H2020-EU.3.1.3.</t>
  </si>
  <si>
    <t>1/2/2021 to 31/1/2024</t>
  </si>
  <si>
    <t>Coordinated by
ACADEMISCH ZIEKENHUIS GRONINGEN
 Netherlands</t>
  </si>
  <si>
    <t>In the age of (mis)information, trust is a big issue. Despite all the uncertainty, we still trust some images as mediums for knowing and communicating. The ERC-funded VISUALTRUST project will explore how visual trust is formed, conveyed, and assessed. This multi-disciplinary, comparative, and innovative study will develop a general theory of (mis)trust in images in today’s world. It will investigate the relationships established by people from different socio-cultural backgrounds with social images (documentary and photojournalism, as well as websites of ‘real’ and ‘fake’ news) and religious images and scientific images. Fieldwork will be carried out in different contexts (internet, worship centres, museums) in Europe, India, and the Caribbean.</t>
  </si>
  <si>
    <t>1/10/2021 to 30/9/2026</t>
  </si>
  <si>
    <t>Hosted by
UNIVERSITAT DE BARCELONA, Spain</t>
  </si>
  <si>
    <t>ENDofLIFE: Globalizing Palliative Care? A Multi-sited Ethnographic Study of Practices, Policies and Discourses of Care at the End of Life</t>
  </si>
  <si>
    <t>Palliative care is a relatively recent form of professional end-of-life care with cultural roots in Western Europe. Over the past decades, it has become widely practiced in North America, Europe, Australia and Japan, and presently we are seeing a rapidly increasing attention to developing palliative care services worldwide. Given the huge global diversity in approaching dying and end-of-life care, the ENDofLIFE project sets out to study why and how this particular form of end-of-life care is globalizing. It will investigate the expansion of palliative care and how practices, policies and discourses are translated, adapted and reconstituted in diverse socio-cultural settings. The project will focus on emerging palliative care services in Brazil, India and Indonesia. It will ethnographically study the interaction between the global mobility and articulation of palliative care discourses, national-level institutional care assemblages and local end-of-life care trajectories.</t>
  </si>
  <si>
    <t>Hosted by
UNIVERSITEIT LEIDEN
 Netherlands</t>
  </si>
  <si>
    <t>1/9/2020 to 31/8/2025</t>
  </si>
  <si>
    <t>EU funded projects involving India &amp; other countries</t>
  </si>
  <si>
    <t>https://cdn2.euraxess.org/sites/default/files/eu-india_ri_cooperation_brochure.pdf</t>
  </si>
  <si>
    <t>Funding Duration</t>
  </si>
  <si>
    <t>Eligible countries</t>
  </si>
  <si>
    <t>Eligibility criteria</t>
  </si>
  <si>
    <t>Application process</t>
  </si>
  <si>
    <t>Contact Information</t>
  </si>
  <si>
    <t>Website</t>
  </si>
  <si>
    <t>India and Austria</t>
  </si>
  <si>
    <t xml:space="preserve">• Capacity building and improved awareness o • Peer exchange of experiences through city exchange visits • Toolkit and guidelines to strengthen engagement, managerial and technical capacities of ULB’s t. </t>
  </si>
  <si>
    <t>ICLEI South Asia and Ajmer Municipal Corporation</t>
  </si>
  <si>
    <t>Urban Water Supply Project</t>
  </si>
  <si>
    <t>Reorganization of Water supply services in the City of Jodhpur</t>
  </si>
  <si>
    <t>Public Health Engineering Department</t>
  </si>
  <si>
    <t>https://ieup.eu/project-details/46</t>
  </si>
  <si>
    <t>Chennai Water Production and Demand Management Programme (Desalination Plant)</t>
  </si>
  <si>
    <t>Financing of social infrastructure and services, water supply</t>
  </si>
  <si>
    <t>Chennai Metropolitan Water Supply and Sewerage Board (CMWSSB)</t>
  </si>
  <si>
    <t>https://ieup.eu/project-details/53</t>
  </si>
  <si>
    <t>Support to Ganga Rejuvenation/ Implementation Support to the India-EU Water Partnership</t>
  </si>
  <si>
    <t>Capacity Development for SPMG, Efficiency Improvement STPs/ETPs (Wastewater treatment plants), Awareness Rising for Ganga Rejuventaion</t>
  </si>
  <si>
    <t>Jal Shakthi, State Programme Management Group (Government of Uttarakhand)</t>
  </si>
  <si>
    <t>https://ieup.eu/project-details/59</t>
  </si>
  <si>
    <t>Water Supply project</t>
  </si>
  <si>
    <t>Works, technical studies, investments</t>
  </si>
  <si>
    <t>Public Works Department</t>
  </si>
  <si>
    <t>https://ieup.eu/project-details/71</t>
  </si>
  <si>
    <t>HPPCL</t>
  </si>
  <si>
    <t>Construction of two hydroelectric projects, TA for optimizing the operational and financial management of HPPCL’s hydroelectric power plant portfolio.</t>
  </si>
  <si>
    <t>Himachal Pradesh Power Corporation Limited</t>
  </si>
  <si>
    <t>https://ieup.eu/project-details/8</t>
  </si>
  <si>
    <t>Leadership development training programs for 20 senior LAHDC officials and 60 mid-level and high potential officers and CSO staff; - Project management trainings; Workshops on climate change and liveable cities - Personal executive coaching for 6 senior</t>
  </si>
  <si>
    <t>Ladakh Autonomous Hill Development Council</t>
  </si>
  <si>
    <t>https://ieup.eu/project-details/9</t>
  </si>
  <si>
    <t>Bangalore Metro Rail Project</t>
  </si>
  <si>
    <t>Eco-cities project*</t>
  </si>
  <si>
    <t>Climate Smart Municipal services; Catalyse Green building market-n buildings in India; Promote Competitive SMEs</t>
  </si>
  <si>
    <t>International Finance Corporation (IFC) and Bhubaneswar Municipal Corporation</t>
  </si>
  <si>
    <t>https://ieup.eu/project-details/12</t>
  </si>
  <si>
    <t>Integrated Sustainable Urban Transport Systems for Smart Cities</t>
  </si>
  <si>
    <t>Urban Transport Projects, Mobility Planning, Capacity Development</t>
  </si>
  <si>
    <t>Sustainable Urban Development - Smart Cities</t>
  </si>
  <si>
    <t>Support to Smart Cities Measures, Capacity Development, Knowledge Exchange, Faciliation of pilot measures. Specific city level intervention under preparation</t>
  </si>
  <si>
    <t>MoHUA, Local Self-Government Department (Government of Kerala), Kochi Municipal Corporation</t>
  </si>
  <si>
    <t>https://ieup.eu/project-details/16</t>
  </si>
  <si>
    <t>Capacity Building for Smart Data and Inclusive Cities#</t>
  </si>
  <si>
    <t>Bring together key local authorities, civil society organisations, slum dweller organisations, and researchers, in India and Europe, to find innovative ways of making local data count; Carry out a 3-year action research to facilitate an iterative, experim</t>
  </si>
  <si>
    <t>Institute of Development Studies (IDS) Sussex and National Institute of Urban Affairs (NIUA) New Delhi</t>
  </si>
  <si>
    <t>https://ieup.eu/project-details/17</t>
  </si>
  <si>
    <t>Delegation to the European Union to India, EU</t>
  </si>
  <si>
    <t>Funded by</t>
  </si>
  <si>
    <t>Integrated Watertransport Kochi</t>
  </si>
  <si>
    <t>Financing of ferries + relevant infrastructure</t>
  </si>
  <si>
    <t>Kochi Metro Rail Limited (KMRL)</t>
  </si>
  <si>
    <t>German Development Bank, KFW</t>
  </si>
  <si>
    <t>https://ieup.eu/project-details/18</t>
  </si>
  <si>
    <t>French Development Agency, AFD</t>
  </si>
  <si>
    <t>Kochi Metro</t>
  </si>
  <si>
    <t>TOD activities, NMT, Pedestrianization, Instiutional set up of UMTA</t>
  </si>
  <si>
    <t>https://ieup.eu/project-details/20</t>
  </si>
  <si>
    <t>Support to UMC: - Climate Resilient Action Plan - Electric mobility with Smart city area development plan - Segregation of solid waste in 2 municipal wards and biomethanation plant as waste to energy -Air quality monitoring stations -Design of a bankable</t>
  </si>
  <si>
    <t>ICLEI South Asia and Jabalpur Municipal Corporation</t>
  </si>
  <si>
    <t>https://ieup.eu/project-details/21</t>
  </si>
  <si>
    <t>Instituute of Development Studies (IDS) Sussex and National Institute of Urban Affairs (NIUA) New Delh</t>
  </si>
  <si>
    <t>https://ieup.eu/project-details/22</t>
  </si>
  <si>
    <t>Pune Metro Rail Project</t>
  </si>
  <si>
    <t>European Investment Bank</t>
  </si>
  <si>
    <t>https://ieup.eu/project-details/24</t>
  </si>
  <si>
    <t>Smart City Technical Assistance Pgm</t>
  </si>
  <si>
    <t>Governance</t>
  </si>
  <si>
    <t>Workshops, study tours, technical studies</t>
  </si>
  <si>
    <t>Nagpur Municipal Corporation Nagpur Smart City</t>
  </si>
  <si>
    <t>https://ieup.eu/project-details/25</t>
  </si>
  <si>
    <t>Nagpur Metro Rail (MAHA Metro)</t>
  </si>
  <si>
    <t>Maharashtra Metro Rail Corporation Limited (MMRCL)</t>
  </si>
  <si>
    <t>https://ieup.eu/project-details/27</t>
  </si>
  <si>
    <t>Capacity Building, NAMA preparation, Review of CMP</t>
  </si>
  <si>
    <t>https://ieup.eu/project-details/28</t>
  </si>
  <si>
    <t>Metro Nagpur</t>
  </si>
  <si>
    <t>Financing of metro</t>
  </si>
  <si>
    <t>Nagpur Metro Rail Corporation (NMRCL)</t>
  </si>
  <si>
    <t>https://ieup.eu/project-details/29</t>
  </si>
  <si>
    <t>‘Equi-City’: Promoting Equity in Delivery of Municipal services and Diversity in LA Organisations in India</t>
  </si>
  <si>
    <t>ll India Institute of Local Self government (AIILSG) and Nagpur Municipal Corporation</t>
  </si>
  <si>
    <t>Establishing participatory Forums: Intercity Forum, City Development Forum, Equi-city Cell; Capacity Building and research: Research Papers, Training of Officials &amp; Representatives, Leadership Workshops; establishment of Diversit Committees, Sensitisation</t>
  </si>
  <si>
    <t>https://ieup.eu/project-details/30</t>
  </si>
  <si>
    <t>Technical Cooperation for Environment in India</t>
  </si>
  <si>
    <t>Participatory capacity building of urban poor organisations •Diversity assessment and leadership strengthening •Sensitisation of municipal authorities to include urban poor and women •Preparation of participatory city-wide sanitation plans t •Diversity</t>
  </si>
  <si>
    <t>IVL-Swedish Environmental Research Institute Sweden, DTI Denmark and Sriram Institute of Research &amp; Development and Muncipal Corporations of Delhi</t>
  </si>
  <si>
    <t>https://ieup.eu/project-details/32</t>
  </si>
  <si>
    <t>ICT - based adaptation to Climate Change in Cities</t>
  </si>
  <si>
    <t>Development of digital tools for climate change adaptation</t>
  </si>
  <si>
    <t>German Cooperation, GIZ</t>
  </si>
  <si>
    <t>MoHUA, Bhubaneshwar Development Authority</t>
  </si>
  <si>
    <t>https://ieup.eu/project-details/38</t>
  </si>
  <si>
    <t>Climate Smart Cities</t>
  </si>
  <si>
    <t>Support to Smart Cities measures, Capacity Development, Mitigation projects</t>
  </si>
  <si>
    <t>MoHUA, Housing and Urban Development Department (Government of Odisha), Bhubaneshwar Development Authority</t>
  </si>
  <si>
    <t>https://ieup.eu/project-details/39</t>
  </si>
  <si>
    <t>Environment related urban infrastructure development Odisha (OUIDF) - Phase I</t>
  </si>
  <si>
    <t>Financing of social infrastructure and services, water supply and effluent / waste disposal</t>
  </si>
  <si>
    <t>Odisha Urban Infrastructure Development Fund (OUIDF)</t>
  </si>
  <si>
    <t>https://ieup.eu/project-details/42</t>
  </si>
  <si>
    <t>Environment related urban infrastructure development Odisha (OUIDF) - Phase II</t>
  </si>
  <si>
    <t>https://ieup.eu/project-details/43</t>
  </si>
  <si>
    <t>Collectivisation and mobilising urban poor in informal settlements 
- Participatory capacity building of urban poor organisations (data collection using GPS and mobile-to-web based technology, awareness generation and information sharing)</t>
  </si>
  <si>
    <t>MoHUA, Transport Department (Government of Tamil Nadu), Coimbatore City Municipal Corporation</t>
  </si>
  <si>
    <t>https://ieup.eu/project-details/50</t>
  </si>
  <si>
    <t>Tamil Nadu Urban Development Fund (TNUDF)</t>
  </si>
  <si>
    <t>https://ieup.eu/project-details/51</t>
  </si>
  <si>
    <t>Municipal Infrastructure Financing Tamil Nadu, Phase II</t>
  </si>
  <si>
    <t>Municipal Infrastructure Financing Tamil Nadu,  Phase II (IDA loan)</t>
  </si>
  <si>
    <t>https://ieup.eu/project-details/52</t>
  </si>
  <si>
    <t>Improvements to Site Conditions in India</t>
  </si>
  <si>
    <t>Capacitating for, planning, and implementing a Solid Waste Management System, developing a land-use plan in a participatory manner</t>
  </si>
  <si>
    <t>Shakthi Hoermann ptv ltd., Dundigal Municipality</t>
  </si>
  <si>
    <t>https://ieup.eu/project-details/56</t>
  </si>
  <si>
    <t>Improvement of last mile connectivity Metro Hyderabad</t>
  </si>
  <si>
    <t>https://ieup.eu/project-details/57</t>
  </si>
  <si>
    <t>HMRL</t>
  </si>
  <si>
    <t>Ganga Rejuvenation Uttarakhand</t>
  </si>
  <si>
    <t>https://ieup.eu/project-details/60</t>
  </si>
  <si>
    <t>Department of Water, Gov UK</t>
  </si>
  <si>
    <t>Financing of social infrastructure and services</t>
  </si>
  <si>
    <t>Lucknow Metro Rail Project</t>
  </si>
  <si>
    <t>Strengthening Civil Society of the Urban Poor to Participate in Planning and Monitoring of Sanitation Services in Indian Cities***</t>
  </si>
  <si>
    <t>Collectivisation and mobilising urban poor in informal settlements •Participatory capacity building of urban poor organisations •Diversity assessment and leadership strengthening in civil society groups of the urban poor •Awareness generation among RWA</t>
  </si>
  <si>
    <t>PRIA and Jhansi Municipal Corporation</t>
  </si>
  <si>
    <t>https://ieup.eu/project-details/63</t>
  </si>
  <si>
    <t>FEXTE I Smart City Technical Assistance Pgm</t>
  </si>
  <si>
    <t>Chandigarh Municipal Corporation Chandigarh UT Administration</t>
  </si>
  <si>
    <t>https://ieup.eu/project-details/66</t>
  </si>
  <si>
    <t>PSF - Positioning of the EU in air quality management in India</t>
  </si>
  <si>
    <t>In the cities of Goa, Raipur and Bangalore close collaboration with State Boards and Municipal Officials have been established. Following peer review of available information Air Quality Local Action Plans have been drafted with a view to share European management in India</t>
  </si>
  <si>
    <t>https://ieup.eu/project-details/67</t>
  </si>
  <si>
    <t>PARTICIP GMBH</t>
  </si>
  <si>
    <t>Environment Related Urban Development through the National Capital Region Planning Board (NCRPB)</t>
  </si>
  <si>
    <t>National Capital Region Planning Board (NCRPB)</t>
  </si>
  <si>
    <t>https://ieup.eu/project-details/68</t>
  </si>
  <si>
    <t>IVL-Swedish Environmental Research Institute Sweden, DTI Denmark and Sriram Institute of Research &amp; Development and Muncipal Corporations of Delhi and Mumbai</t>
  </si>
  <si>
    <t>https://ieup.eu/project-details/69</t>
  </si>
  <si>
    <t>Local Administration Department Pondicherry Smart City Puducherry UT</t>
  </si>
  <si>
    <t>https://ieup.eu/project-details/70</t>
  </si>
  <si>
    <t>International Urban Cooperation: Sustainable and Innovative Cities and Regions - India</t>
  </si>
  <si>
    <t>GFA CONSULTING GROUP GMBH</t>
  </si>
  <si>
    <t>https://ieup.eu/project-details/72</t>
  </si>
  <si>
    <t>PSF Support to the Smart and Sustainable Urbanization Partnership for India and the EU</t>
  </si>
  <si>
    <t>The Specific Objective of the action is to facilitate coherent involvement of the EU and the EU Member States, jointly with relevant Indian authorities, to further develop and implement the work programme 2018-2020; to allow the replication of EU policies</t>
  </si>
  <si>
    <t>DT GLOBAL IDEV EUROPE S.L</t>
  </si>
  <si>
    <t>https://ieup.eu/project-details/73</t>
  </si>
  <si>
    <t>Supporting Smart Cities Mission for a more inclusive and sustainable urban development in India</t>
  </si>
  <si>
    <t>https://ieup.eu/project-details/74</t>
  </si>
  <si>
    <t>MoHUA, NIUA, AFD</t>
  </si>
  <si>
    <t>Hubali- Dharwad, Amritsar, Dehradun,Bhubaneshwar, Ujjain, Surat and Agartala,Puducherry, Vishakapatnam, Amravati, Chennai, Kochi</t>
  </si>
  <si>
    <t>Export Initiative for Environmental Technologies</t>
  </si>
  <si>
    <t>MoEFCC</t>
  </si>
  <si>
    <t>https://ieup.eu/project-details/75</t>
  </si>
  <si>
    <t>Green Freight</t>
  </si>
  <si>
    <t>This transformation will be achieved through the introduction of efficient logistics concepts, strategies for shifting freight transport to environmentally friendly means of transport and political measures to promote climate-friendly technologies.</t>
  </si>
  <si>
    <t>Ministry of Commerce and Industry</t>
  </si>
  <si>
    <t>https://ieup.eu/project-details/76</t>
  </si>
  <si>
    <t>Support to the Indian Clean Air Programme</t>
  </si>
  <si>
    <t>Capacity Developement, Awareness and Advocacy Campaigns</t>
  </si>
  <si>
    <t>https://ieup.eu/project-details/77</t>
  </si>
  <si>
    <t>Resources Efficiency Initiative</t>
  </si>
  <si>
    <t>Implementation of Ressource Efficiency Strategy (Institutional Development &amp;amp; Promotional and regulative measures), Support RE Cell at MoEFCC, Support EU India Business partnerships</t>
  </si>
  <si>
    <t>MoEFCC, NITI Aayog</t>
  </si>
  <si>
    <t>https://ieup.eu/project-details/78</t>
  </si>
  <si>
    <t>Not available</t>
  </si>
  <si>
    <t>Projects funded by Delegation to the European Union to India, EU</t>
  </si>
  <si>
    <t>Projects funded by French Development Agency, AFD</t>
  </si>
  <si>
    <t>Projects funded by German Cooperation, GIZ</t>
  </si>
  <si>
    <t>Project Funded by German Development Bank, KFW</t>
  </si>
  <si>
    <t>Projects funded by European Investment Bank</t>
  </si>
  <si>
    <t>Total (Million Euro)</t>
  </si>
  <si>
    <t>Projects under EU-India Urban partnership</t>
  </si>
  <si>
    <t>https://ieup.eu/project-details/31</t>
  </si>
  <si>
    <t>https://ieup.eu/project-details/35</t>
  </si>
  <si>
    <t>ICLEI South Asia and Karnal Municipal Corporation</t>
  </si>
  <si>
    <t>https://ieup.eu/project-details/7</t>
  </si>
  <si>
    <t>https://ieup.eu/project-details/19</t>
  </si>
  <si>
    <t>https://ieup.eu/project-details/40</t>
  </si>
  <si>
    <t>Ahmedabad Municipal Corporation (AMC)</t>
  </si>
  <si>
    <t>https://ieup.eu/project-details/6</t>
  </si>
  <si>
    <t>Collectivisation and mobilising urban poor in informal settlements •Participatory capacity building of urban poor organisations (data collection using GPS and mobile-to-web based technology, awareness generation and information sharing)</t>
  </si>
  <si>
    <t>PRIA and Ajmer Municipal Corporation</t>
  </si>
  <si>
    <t>https://ieup.eu/project-details/47</t>
  </si>
  <si>
    <t xml:space="preserve"> Capacity building and improved awareness on sustainable development and to engage with local communities and private sector for inclusive developmental solutions • Peer exchange of experiences through city exchange visits under the project. • Toolkit</t>
  </si>
  <si>
    <t>Greater Warangal Municipal Corporation</t>
  </si>
  <si>
    <t xml:space="preserve">Project Funded by </t>
  </si>
  <si>
    <t>%</t>
  </si>
  <si>
    <r>
      <t>Funding (</t>
    </r>
    <r>
      <rPr>
        <b/>
        <sz val="11"/>
        <color theme="0"/>
        <rFont val="Calibri"/>
        <family val="2"/>
      </rPr>
      <t>€ million)</t>
    </r>
  </si>
  <si>
    <t>EU contribution (million Euro)</t>
  </si>
  <si>
    <t>Total cost (million Euro)</t>
  </si>
  <si>
    <t>1-01-2020 to 1-12-2022</t>
  </si>
  <si>
    <t>1-1-2017 to 1-12-2023</t>
  </si>
  <si>
    <t>European Union and Ministry of Housing and Urban Affairs</t>
  </si>
  <si>
    <t>https://ec.europa.eu/regional_policy/en/policy/cooperation/international/india/</t>
  </si>
  <si>
    <t>The EU India Partnership on Smart and Sustainable Urbanization project aims at strengthening EU urban diplomacy and leadership in the context of the implementation of the new urban agenda and Paris Agreement, through facilitating coherent involvement of the EU and its member states with the relevant Indian authorities, replicating EU policies, approaches and best practices and engaging EU India urbanization dialogue in new sub-sectors.
The first Joint Working Group Meeting between the European Union and Ministry of Housing and Urban Affairs under the Partnership for Smart and Sustainable Urbanization took place on 18th September 2019 in New Delhi, along with the first EU – India Urban Forum. A Joint Action Plan 2019 – 2020 was signed to strengthen cooperation in different areas like urban planning, solid waste management, wastewater treatment, drinking water supply, resource efficiency and circular economy, sustainable urban mobility, green housing, energy efficiency, ICT solutions and climate change adaptation in cities.
The second EU-India Joint Working Group (JWG) meeting on Smart and Sustainable Urbanization and the second India-EU Urban Forum took place on 3-5 May 2021. The main focus of both meetings was to share the success stories and lessons learnt from India-EU partnership, and to explore potential business solutions for smart and sustainable urbanisation in India.
As a part of the JWG meeting, a Joint Action Plan 2021-22 was signed which includes several initiatives to strengthen cooperation in the area of smart and sustainable development</t>
  </si>
  <si>
    <t xml:space="preserve">The overall objective of the project is to reinforce cooperation between EU and India on climate change and energy with a view to ensure a secure, clean, affordable and reliable energy supply for all and to progress in the implementation of the Paris Agreement. The overall objective is envisaged to be achieved by focusing on Climate Change (CC), Energy Efficiency (EE) and Renewable Energy (RE). The overview of main activities to be carried out are: Exchange of experiences, best practices &amp; views (webinars, Workshops, study tours, field visits, demo projects). Organization of key EU-India events, Research and Innovation, Development &amp; implementation of technical solutions, Financial investment in Renewable energy and Energy Efficiency and Business to Business engagement.
India-EU Energy Panel has also met on December 1, 2021, wherein the Ministry of External Affairs, Ministry of Power, Ministry of New and Renewable Energy and Ministry of Petroleum and Natural Gas from the Indian side and Directorate General for Energy, European Commission from the EU side participated and jointly agreed on a detailed work programme until 2023, to implement the 2016 India-EU Clean Energy and Climate Partnership. The Panel agreed on increased technical cooperation in energy efficiency, renewable energy, green hydrogen, grid integration, storage, power market design, interconnection, cold chain, and sustainable financing.
https://www.mea.gov.in/press-releases.htm?dtl/34555/Joint_Press_Release_on_IndiaEU_Energy_Panel_Meeting
</t>
  </si>
  <si>
    <t>2016 to 2023</t>
  </si>
  <si>
    <t>EU-IND projects under "Indo European Water Partnership"</t>
  </si>
  <si>
    <r>
      <t>Funding details (</t>
    </r>
    <r>
      <rPr>
        <b/>
        <sz val="14"/>
        <color theme="1"/>
        <rFont val="Calibri"/>
        <family val="2"/>
      </rPr>
      <t>€ million)</t>
    </r>
  </si>
  <si>
    <t>https://dst.gov.in/sites/default/files/India-%20Belgium%20Networking%20call%202021%20revised.pdf</t>
  </si>
  <si>
    <t>Telecommunications Standards Development Society, India (TSDSI) and European side European Telecommunications Standards Institute (ETSI), CSO and Eurostat</t>
  </si>
  <si>
    <t>Activities that are financed</t>
  </si>
  <si>
    <t xml:space="preserve">Joint Call for project proposals 2022 Indo-Danish research and innovation cooperation in the area of "Green fuels including green hydrogen </t>
  </si>
  <si>
    <t>https://dst.gov.in/sites/default/files/Indo-Danish%20joint%20call%20in%20Green%20fuels-converted.pdf</t>
  </si>
  <si>
    <t>S.N.</t>
  </si>
  <si>
    <t>Innovation Fund Denmark (IFD), and Department of Science and Technology (DST), Ministry of Science
&amp; Technology, Government of India, announces this joint call for submission of project proposal in “Greenfuels including green hydrogen”. This is in pursuance to the agreement of May 22, 2018, between the Government of the Republic of India and the Government of Denmark on cooperation in the fields of Science, Technology and Innovation, the Green Strategic Partnership between India and Denmark and the detailed 5-year Action Plan (2021-2026).</t>
  </si>
  <si>
    <r>
      <t xml:space="preserve">The target of this India - Denmark call is to enhance value creation through research and innovation for the development of new technologies, solutions, services and business models related to the following topics:
</t>
    </r>
    <r>
      <rPr>
        <b/>
        <sz val="11"/>
        <color theme="1"/>
        <rFont val="Calibri"/>
        <family val="2"/>
        <scheme val="minor"/>
      </rPr>
      <t xml:space="preserve">Green fuels including green hydrogen: </t>
    </r>
    <r>
      <rPr>
        <sz val="11"/>
        <color theme="1"/>
        <rFont val="Calibri"/>
        <family val="2"/>
        <scheme val="minor"/>
      </rPr>
      <t xml:space="preserve">Green fuels for transport and industry (Power-to-X, etc.). Solutions to convert electricity from renewable energy into products that can be used to reduce emissions from parts of the transport and industrial sectors where there are no cost-effective alternatives to fossil energy.
Projects can contribute to e.g.: -
1. Renewables based green hydrogen production, storage and utilization
2. Electrolysers and fuel cells
3. Innovations on improving efficiency, boosting production capacity and finding robust,
cheaper alternatives to the rare materials used in current electrolysers/fuel cells
4. Support for the establishment of Gigawatt- scale electrolyser test centre.
5. Manufacturing of electrolyser /fuel cell components such as membranes, stack integrators,
suppliers of supporting technology and system integrators
6. Standardising and automating production processes
7. Distribution network for H2 transport using polymers/converting current gas distribution
8. Underground H2 storage facility
9. Decarbonisation of hard-to-abate industries like refineries, steel, Ammonia etc.,
10. Photoelectrochemical systems for hydrogen production
11. The integration of Power-to-X-systems to the energy system (e.g. sector coupling)”
</t>
    </r>
    <r>
      <rPr>
        <i/>
        <sz val="11"/>
        <color theme="1"/>
        <rFont val="Calibri"/>
        <family val="2"/>
        <scheme val="minor"/>
      </rPr>
      <t>Note: Please note that the call is not exclusive to these topics and is open to any other research addressing problems related to green fuels including green hydrogen.</t>
    </r>
  </si>
  <si>
    <t xml:space="preserve">The Danish and Indian applicants will develop one joint Project plan and the plan will be sent to both IFD (Denmark) and DST (India) using the forms of each organization, respectively. It should be ensured that application with identical title has been submitted from both counterparts. Project proposal must include the name of one Principal  Investigator (PI) each in India and Denmark. On the Indian side it is advised to include one Co-PI in the proposal. The applications must include a statement on how the proposed collaboration brings added valued for both countries. </t>
  </si>
  <si>
    <t>3 years</t>
  </si>
  <si>
    <t>Description and general objectives</t>
  </si>
  <si>
    <t>Indian and Denmark</t>
  </si>
  <si>
    <t xml:space="preserve">The Project Proposal could be submitted for financial support through ONLINE MODE ONLY by
Scientists/ Engineers/ Technologists working in Universities and other Academic institutions; R&amp;D
institutions/ laboratories having adequate infrastructure and facilities to carry out R&amp;D work. The PI(s)
should have relevant experience as evident from previous prototype commercialization or development or
practical experience in the chosen area/topic with field knowledge. </t>
  </si>
  <si>
    <r>
      <rPr>
        <b/>
        <sz val="11"/>
        <color theme="1"/>
        <rFont val="Calibri"/>
        <family val="2"/>
        <scheme val="minor"/>
      </rPr>
      <t>India:</t>
    </r>
    <r>
      <rPr>
        <sz val="11"/>
        <color theme="1"/>
        <rFont val="Calibri"/>
        <family val="2"/>
        <scheme val="minor"/>
      </rPr>
      <t xml:space="preserve">
Dr. Ranjith Krishna Pai
Director/Scientist 'E'
Technology Mission Division (Energy &amp; Water)
S&amp;T Block 3, Room No: 01
Department of Science and Technology (DST)
Ministry of Science and Technology, Govt. of India
Technology Bhavan, New Mehrauli Road
New Delhi-110016
Ph: 011-26590475
E-mail: ranjith.krishnapai@gov.in
</t>
    </r>
    <r>
      <rPr>
        <b/>
        <sz val="11"/>
        <color theme="1"/>
        <rFont val="Calibri"/>
        <family val="2"/>
        <scheme val="minor"/>
      </rPr>
      <t>Denmark:</t>
    </r>
    <r>
      <rPr>
        <sz val="11"/>
        <color theme="1"/>
        <rFont val="Calibri"/>
        <family val="2"/>
        <scheme val="minor"/>
      </rPr>
      <t xml:space="preserve">
Innovation Fund Denmark:
Cagdas Citirikkaya
International Investment Officer
Email: cagdas.citirikkaya@innofond.dk ; Tel.: +45 61905013
Martin Søndergaard
Investment Officer
Email: martin.sondergaard@innofond.dk; Tel.: +45 61905065</t>
    </r>
  </si>
  <si>
    <t>https://dst.gov.in/sites/default/files/Joint%20Call-Austria-India_final-converted.pdf</t>
  </si>
  <si>
    <t>https://dst.gov.in/sites/default/files/DST_DAAD_PPP_2020-21%20%282%29-converted.pdf</t>
  </si>
  <si>
    <t>https://dst.gov.in/callforproposals/indo-german-science-technology-centre-igstc-call-2020</t>
  </si>
  <si>
    <t>https://dst.gov.in/callforproposals/indo-italian-call-proposals-date-extended-till-30th-april-2021</t>
  </si>
  <si>
    <t>https://dst.gov.in/callforproposals/india-sweden-collaborative-industrial-research-development-programme-2020-smart</t>
  </si>
  <si>
    <t>https://dst.gov.in/callforproposals/revised-india-slovenia-joint-st-call-2020</t>
  </si>
  <si>
    <t>https://dst.gov.in/callforproposals/revised-india-portugal-joint-st-call-2020</t>
  </si>
  <si>
    <t>https://dst.gov.in/callforproposals/indo-poland-joint-research-programme-call-proposals-2019</t>
  </si>
  <si>
    <t>SCIENTIFIC &amp; TECHNOLOGICAL COOPERATION (WTZ) AUSTRIA / INDIA</t>
  </si>
  <si>
    <t>The programme for Scientific &amp; Technological Cooperation (WTZ) is carried out in the frame of international agreements with selected partner countries with the aim to stimulate international research.</t>
  </si>
  <si>
    <t>3 years (July 2022 until June 2024)</t>
  </si>
  <si>
    <r>
      <rPr>
        <b/>
        <sz val="11"/>
        <color theme="1"/>
        <rFont val="Calibri"/>
        <family val="2"/>
        <scheme val="minor"/>
      </rPr>
      <t>In India:</t>
    </r>
    <r>
      <rPr>
        <sz val="11"/>
        <color theme="1"/>
        <rFont val="Calibri"/>
        <family val="2"/>
        <scheme val="minor"/>
      </rPr>
      <t xml:space="preserve">
Department of Science and Technology (DST) of 
the
Ministry of Science and Technology in India
International Bilateral Cooperation Division
Government of India
Dr. Chadaram Sivaji
Technology Bhawan
New Mehrauli Road
New Delhi 110 016
Tel.: +91 11 26590457
Email: Sivaji@nic.in
</t>
    </r>
    <r>
      <rPr>
        <b/>
        <sz val="11"/>
        <color theme="1"/>
        <rFont val="Calibri"/>
        <family val="2"/>
        <scheme val="minor"/>
      </rPr>
      <t>In Austria:</t>
    </r>
    <r>
      <rPr>
        <sz val="11"/>
        <color theme="1"/>
        <rFont val="Calibri"/>
        <family val="2"/>
        <scheme val="minor"/>
      </rPr>
      <t xml:space="preserve">
OeAD - Austria's Agency for Education and 
Internationalisation
Ms Konstanze Pirker
Ebendorferstraße 7
A-1010 Vienna
Tel. +43 (0)1/ 53408-471
Email: wtz@oead.at, 
Website: www.oead.at/wtz</t>
    </r>
  </si>
  <si>
    <t xml:space="preserve">It is up to the applicants to find suitable partners in the respective country.  Applications must be submitted both in Austria to OeAD and inIndia to DST.
Only applications submitted in time in both countries are eligible for funding. </t>
  </si>
  <si>
    <t>The call is open to all scientific disciplines within the thematic areas of natural science and technology.</t>
  </si>
  <si>
    <t>The funds available through this call are intended to support research projects.</t>
  </si>
  <si>
    <t>DST - DAAD Call: Project- based Personnel Exchange Programme with India - Indo-German Joint Research Collaboration</t>
  </si>
  <si>
    <t>The ’Project-based Personnel Exchange Programme’(PPP) is a bilateral research promotion programme which is the result of the Memorandum of Understanding (MoU) concluded in 1998 between the German Academic Exchange Service (DAAD) and the Department of Science and Technology (DST).</t>
  </si>
  <si>
    <t>The basic aim of the programme is to strengthen the collaboration between Indian and German research groups, which are working jointly on a particular scientific project. The programme ’Project-based Personnel Exchange’ envisages, in this connection, financial support for operational mobility only. Particular emphasis is thereby accorded to academic training and specialization of young researchers. Concrete objectives have to be mentioned in the application (project description) (including the number and academic credentials of the researchers to be support_x0002_ed).</t>
  </si>
  <si>
    <t>Scientists/ researchers, university professors, post-doctoral researchers and doc_x0002_toral students.</t>
  </si>
  <si>
    <t>University professors, scientists/researchers and post-doctoral researchers from German and Indian universities and those in permanent positions at public funded research institutes are eligible to apply. The programme is open to academics in the disciplines of agricultural sciences, veterinary medicine, forestry, engineering, earth sciences, mathematics, theoretical computer science, informatics, medicine, life sciences, health sciences, animal sci_x0002_ences, nutritional medicine, physics, material sciences and chemistry</t>
  </si>
  <si>
    <t>India and German</t>
  </si>
  <si>
    <t>2 years (FY23-FY24)</t>
  </si>
  <si>
    <r>
      <rPr>
        <b/>
        <sz val="11"/>
        <color theme="1"/>
        <rFont val="Calibri"/>
        <family val="2"/>
        <scheme val="minor"/>
      </rPr>
      <t>In India:</t>
    </r>
    <r>
      <rPr>
        <sz val="11"/>
        <color theme="1"/>
        <rFont val="Calibri"/>
        <family val="2"/>
        <scheme val="minor"/>
      </rPr>
      <t xml:space="preserve">
Dr. Chadaram Sivaji
Scientist-F
International Bilateral Cooperation Division
Department of Science and Technology
Ministry of Science and Technology
Government of India
Technology Bhavan,New Mehrauli Road
New-Delhi-110 016
Tel: 011-26590489
E-mail: sivaji@nic.in
</t>
    </r>
    <r>
      <rPr>
        <b/>
        <sz val="11"/>
        <color theme="1"/>
        <rFont val="Calibri"/>
        <family val="2"/>
        <scheme val="minor"/>
      </rPr>
      <t>In German:</t>
    </r>
    <r>
      <rPr>
        <sz val="11"/>
        <color theme="1"/>
        <rFont val="Calibri"/>
        <family val="2"/>
        <scheme val="minor"/>
      </rPr>
      <t xml:space="preserve">
Heike Gabler
P 33 – Projektförderung deutsche Sprache und Forschungsmobilität 
Kennedyallee 50 
53175 Bonn 
Tel.: 0228 / 882-375 
Fax: 0228 / 882-9375 
E-mail: gabler@daad.de 
http://www.daad.de/ppp</t>
    </r>
  </si>
  <si>
    <t>CALL FOR PROPOSALS: SUPPORT OF NETWORKING ACTIVITIES- Indo-Belgian Research and Technology Cooperation</t>
  </si>
  <si>
    <t xml:space="preserve">Within the framework of the Agreement between Belgium and India on cooperation in the fields of science and technology and the fifth 'Joint Commission' meeting on 18th January 2021, it was decided to organize a 4th call for proposals for networking activities by the Belgian Federal Science Policy Office (BELSPO), the Indian Department of Science and Technology (DST) and Indian Department of Biotechnology (DBT). </t>
  </si>
  <si>
    <t>India-Belgian</t>
  </si>
  <si>
    <t>This Networking call co-funded by both parties aims at supporting exchanges that leverage long term research cooperation between multiple Belgian and Indian Research institutions, based on existing infrastructure, with significant impact on a priority research area.
Focus areas with DST: 
• Space, including astronomy, solar physics and remote sensing 
• Marine sciences (Except Bio concept)
• Geology 
• Cybersecurity
Focus areas with DBT
• Marine biotechnology (organisms for industrial use, bioprospecting for bioactive compounds from 
marine microorganisms, algae, seaweeds, fish and crustacean farming);
• Life sciences with focus on micro-organisms (Anti-Microbial Resistance with One Health 
approach and environmental-bioremediation);</t>
  </si>
  <si>
    <r>
      <rPr>
        <b/>
        <sz val="11"/>
        <color theme="1"/>
        <rFont val="Calibri"/>
        <family val="2"/>
        <scheme val="minor"/>
      </rPr>
      <t>For BELSPO,</t>
    </r>
    <r>
      <rPr>
        <sz val="11"/>
        <color theme="1"/>
        <rFont val="Calibri"/>
        <family val="2"/>
        <scheme val="minor"/>
      </rPr>
      <t xml:space="preserve"> networking proposals may be submitted by Belgian university institutions, public scientific institutions, non-profit research centres. The participation of Federal Scientific Institutions is encouraged. For equal scientific quality of submitted proposals, the preference will be given to consortiums with participation of Federal Scientific Institutions.
</t>
    </r>
    <r>
      <rPr>
        <b/>
        <sz val="11"/>
        <color theme="1"/>
        <rFont val="Calibri"/>
        <family val="2"/>
        <scheme val="minor"/>
      </rPr>
      <t>For India,</t>
    </r>
    <r>
      <rPr>
        <sz val="11"/>
        <color theme="1"/>
        <rFont val="Calibri"/>
        <family val="2"/>
        <scheme val="minor"/>
      </rPr>
      <t xml:space="preserve"> academician and scientists who already have grants on research project funded by science funding agencies. </t>
    </r>
  </si>
  <si>
    <t>2-3 years max. ( Jan 2022 to Dec 2025 (at least))</t>
  </si>
  <si>
    <t>Project proposals must be jointly prepared by the Belgian and Indian Coordinators using the application forms that can be downloaded from the BELSPO and DST/DBT websites. Each of the two coordinators will submit the application form, duly filled-in and signed, to their respective funders (BELSPO and DST/DBT). In both countries, the forms shall be signed by the two coordinators, as well as by the legal representatives of both applying Research Institutions to which they belong. Project proposals submitted 
to only one of the two Parties will not be accepted.
Applications are to be submitted both to BELSPO by the Belgian coordinator via the topping-up grant submission dossier by e-mail (in 'Word' and in 'pdf', with signatures). Deadline for submission: 17th September 2021 (at 3 p.m. in Belgium). 
Indian applicants seeking for funding from DST (on Space, including Astronomy, Solar Physics and Remote Sensing; Marine sciences (Except Bio concept); Geology; Cybersecurity) can download the proposal formats from website https://onlinedst.gov.in and should submit completed application form and all relevant information through e-PMS portal of the DST. The proposal must be submitted to DST through the e-application system provided at https://onlinedst.gov.in with deadline of 17th September 2021 by 5 p.m. Additionally, Indian Applicants are also requested to send hard copies to DST (Dr. Sibashisa Dash, Scientist C, DST) through proper channel.</t>
  </si>
  <si>
    <t>Belgium: 
Brigitte DECADT 
E-mail brigitte.decadt@belspo.be
India (DST)
Dr. Sibashisa Dash
E-mail: sdash.dst@gov.in
DBT
Dr.Abhishek Singh
E-mail : abhishek.singh02@dbt.nic.in</t>
  </si>
  <si>
    <t>Indo-German Science &amp; Technology Centre (IGSTC) 2+2 Call 2020</t>
  </si>
  <si>
    <t>Indo-German Science &amp; Technology Centre (IGSTC), established by the Department of 
Science and Technology (DST), Government of India, and the Federal Ministry of Education and Research (BMBF), Government of Germany to promote research partnership of industrial relevance invites First Stage Proposals for joint R&amp;D&amp;I projects of industrial relevance in 2+2 Mode of Partnership in the thematic area Additive Manufacturing with subtopics
• New Materials for Additive Manufacturing
• Printed and Wearable Electronics
• Large scale Additive Manufacturing 
• In situ Process Monitoring and Control
• 3D printing processes for biomedical devices and implants</t>
  </si>
  <si>
    <t>IGSTC intends to catalyse innovation centric R&amp;D&amp;I projects by synergising the strength of research/academic institution and public/private industry from India and Germany. This Call for proposals is aimed at supporting joint R&amp;D&amp;I projects of industrial relevance by means of “2+2 Mode of Partnership” i.e. involvement of at least one research/academic institute and one public/private industry from both the countries.</t>
  </si>
  <si>
    <t>India and Sweden</t>
  </si>
  <si>
    <t>To apply, applicants have to build a consortium (minimum 4 partners) consisting of one research / academic institute and one public / private industry from both India and Germany. Applicants from public and private non-profit research organisations, public and private institutions of higher education, universities and public or private companies having R&amp;D bases are eligible to partner an application. Principal investigators should be holding a regular/permanent position. 
Applications from SME´s are encouraged.</t>
  </si>
  <si>
    <t>Researcher from public and private non-profit research organisations, public and private institutions of higher education, universities and public or private companies</t>
  </si>
  <si>
    <t>2 years</t>
  </si>
  <si>
    <r>
      <rPr>
        <b/>
        <sz val="11"/>
        <color theme="1"/>
        <rFont val="Calibri"/>
        <family val="2"/>
        <scheme val="minor"/>
      </rPr>
      <t>In India:</t>
    </r>
    <r>
      <rPr>
        <sz val="11"/>
        <color theme="1"/>
        <rFont val="Calibri"/>
        <family val="2"/>
        <scheme val="minor"/>
      </rPr>
      <t xml:space="preserve">
Dr P V Lalitha
Indo-German Science &amp; Technology Centre
Plot No. 102, Institutional Area
Sector - 44, Gurgaon - 122003
Phone: +91-1244929400
E-mail: lalitha.pv@igstc.org
</t>
    </r>
    <r>
      <rPr>
        <b/>
        <sz val="11"/>
        <color theme="1"/>
        <rFont val="Calibri"/>
        <family val="2"/>
        <scheme val="minor"/>
      </rPr>
      <t>In Germany:</t>
    </r>
    <r>
      <rPr>
        <sz val="11"/>
        <color theme="1"/>
        <rFont val="Calibri"/>
        <family val="2"/>
        <scheme val="minor"/>
      </rPr>
      <t xml:space="preserve">
Dr Hans Westphal
German Aerospace Center (DLR)
Project Management Agency
Heinrich-Konen-Str. 1, 53227 Bonn
Phone: +49-228 3821 1473
E-mail: Hans.Westphal@dlr.d</t>
    </r>
  </si>
  <si>
    <t>Indo-Italian call for joint project</t>
  </si>
  <si>
    <t>2021-2023</t>
  </si>
  <si>
    <t>Within the framework of the Agreement on Scientific and Technological Cooperation between the  Republic of India and the Italian Republic, signed in New Delhi on 28th November 2003 and entered into force on 3rd November 2009, the Department of Science and Technology, Ministry of Science &amp; Technology, Government of India and the Directorate General for Economic and Cultural Promotion and Innovation – Office IX of the Italian Ministry of Foreign Affairs and International Cooperation initiate herewith the procedures for the drafting of the Executive Programme for Scientific and Technological Cooperation for the three-year period 2021–2023.</t>
  </si>
  <si>
    <t>India-Italy</t>
  </si>
  <si>
    <t>The Call is open to scientists or faculty members regularly employed in universities and research institutions, including hospitals and foundations, as well as working in private nonprofit institutions that carry on R&amp;D activities, in India or in Italy.</t>
  </si>
  <si>
    <t>Procedures applicable to Italian PIs. Italian PIs shall submit their proposals exclusively online, by filling the  dedicated form at the link: http://web.esteri.it/pgr/
The deadline for submission of proposals is 9th April 2021, at 14.00 CEST (local time in Italy). Any proposal  received after the above cited deadline will not be evaluated. 
For any inquiry concerning the present Call, please contact the following email address: dgsp_x0002_09bandi1@esteri.it
Procedures applicable to Indian PIs. Indian applicants seeking for funding can download the proposal formats from websites www.dst.gov.in / www.onlinedst.gov.in and should submit completed application form and all relevant information through e-PMS portal. Proposal must be submitted to DST through the e_x0002_application system provided at www.onlinedst.gov.in by extended deadline 30th April 2021. Additionally, Indian Applicants also requested to send two hard copies to DST (Dr. Rajiv Kumar, Scientist E, DST) by 30th 
April 2021 through proper channel. It should be ensured that application with identical title has been submitted by his / her Italian counterpart by due date. Proposal not submitted through ePMS portal by due date will not be considered</t>
  </si>
  <si>
    <r>
      <rPr>
        <b/>
        <sz val="11"/>
        <color theme="1"/>
        <rFont val="Calibri"/>
        <family val="2"/>
        <scheme val="minor"/>
      </rPr>
      <t xml:space="preserve">For India </t>
    </r>
    <r>
      <rPr>
        <sz val="11"/>
        <color theme="1"/>
        <rFont val="Calibri"/>
        <family val="2"/>
        <scheme val="minor"/>
      </rPr>
      <t xml:space="preserve">
Dr. Rajiv Kumar 
Scientist `E’, International Division
Department of Science &amp; Technology,
Ministry of Science &amp; Technology,
Technology Bhavan, New Mehrauli Road,
New Delhi – 110 016., India
Fax: +91-11-26862418 
E-mail: rajivarc@nic.in
URL: www.dst.gov.in / 
www.onlinedst.gov.in
</t>
    </r>
    <r>
      <rPr>
        <b/>
        <sz val="11"/>
        <color theme="1"/>
        <rFont val="Calibri"/>
        <family val="2"/>
        <scheme val="minor"/>
      </rPr>
      <t>For Italy:</t>
    </r>
    <r>
      <rPr>
        <sz val="11"/>
        <color theme="1"/>
        <rFont val="Calibri"/>
        <family val="2"/>
        <scheme val="minor"/>
      </rPr>
      <t xml:space="preserve">
Office IX Directorate General for Cultural and 
Economic Promotion and Innovation 
Ministry of Foreign Affairs and International 
Cooperation
E-mail: dgsp-09bandi1@esteri.it</t>
    </r>
  </si>
  <si>
    <t xml:space="preserve">The Network of excellence proposals submitted for the present Call may include the following activities:
- Exchange of Researchers, Research students and Post-Doctoral scholars
- Joint Seminar/Workshop
- Joint Research
In the proposal, as part of the outcome of the project, the Focal Coordinator may indicate the following targets as deliverables:
- Publication of joint papers
- Development of Prototypes/Processes 
- Promotion of pre-commercial R&amp;D activities </t>
  </si>
  <si>
    <t>India-Sweden Collaborative Industrial Research &amp; Development Programme 2020 on Smart Grid</t>
  </si>
  <si>
    <r>
      <rPr>
        <b/>
        <sz val="11"/>
        <color theme="1"/>
        <rFont val="Calibri"/>
        <family val="2"/>
        <scheme val="minor"/>
      </rPr>
      <t>Eligible Indian Applicants</t>
    </r>
    <r>
      <rPr>
        <sz val="11"/>
        <color theme="1"/>
        <rFont val="Calibri"/>
        <family val="2"/>
        <scheme val="minor"/>
      </rPr>
      <t xml:space="preserve"> 
• The Indian Project Coordinator (IPC) must be a commercial (for profit) company under the 
Indian Companies Act 1956/2013, which operates in and is headquartered in India. The Indian 
Project leader must be employed at the IPC.
• At least 51% stake of the IPC Company must be owned by Indian citizens.
• The IPC should have the required expertise and team capacity to manage the proposed project.
• Sole proprietors and partnership firms are not eligible for support under this programme.
• Companies headquartered and owned outside India and their subsidiaries in India, or vice versa, 
are not eligible to apply as Indian applicant and/ or receive funding from DST under this 
programme.
• IPC should lead the project from Indian side and if required bring in other Industry Partners 
and/or Academic/R&amp;D Institutions (including not-for-profit research institutes recognised by 
DSIR/ registered at DARPAN portal) as Consortium Partner.
</t>
    </r>
    <r>
      <rPr>
        <b/>
        <sz val="11"/>
        <color theme="1"/>
        <rFont val="Calibri"/>
        <family val="2"/>
        <scheme val="minor"/>
      </rPr>
      <t>Eligible Swedish Applicants</t>
    </r>
    <r>
      <rPr>
        <sz val="11"/>
        <color theme="1"/>
        <rFont val="Calibri"/>
        <family val="2"/>
        <scheme val="minor"/>
      </rPr>
      <t xml:space="preserve">
• The Swedish Project Coordinator (SPC), must be a company. SPC is responsible for the 
application submission in Sweden and towards the Swedish Energy Agency.
• The Project Leader must be employed at the SPC.
• SPC shall be a company that operates in Sweden and registered in the country.
• Swedish research performing institutions (universities, colleges and research institutes) as well 
as test beds, public organisations, and other companies with operations in Sweden are 
encouraged to actively participate in the consortium</t>
    </r>
  </si>
  <si>
    <r>
      <t xml:space="preserve">The following types of projects will be considered for programme funding:
1. R&amp;D Projects, focused on co-development of new technologies, services or processes.
</t>
    </r>
    <r>
      <rPr>
        <i/>
        <sz val="11"/>
        <color theme="1"/>
        <rFont val="Calibri"/>
        <family val="2"/>
        <scheme val="minor"/>
      </rPr>
      <t>Note: The project partners should agree in advance on the IP rights and on the commercialization 
strategy of possible future products or processes.</t>
    </r>
  </si>
  <si>
    <r>
      <rPr>
        <b/>
        <sz val="11"/>
        <color theme="1"/>
        <rFont val="Calibri"/>
        <family val="2"/>
        <scheme val="minor"/>
      </rPr>
      <t>INDIA</t>
    </r>
    <r>
      <rPr>
        <sz val="11"/>
        <color theme="1"/>
        <rFont val="Calibri"/>
        <family val="2"/>
        <scheme val="minor"/>
      </rPr>
      <t xml:space="preserve">
Department of Science and Technology (DST), Govt. of India 
Dr. Sanjai Kumar,
Scientist-D
Tel: +91-11-26590270
Email: sanjai.k@gov.in
Dr. Sanjay Bajpai
Scientist-G
Tel: +91-11-2650283, +91-11-26565337
Email : sbajpai@nic.in
</t>
    </r>
    <r>
      <rPr>
        <b/>
        <sz val="11"/>
        <color theme="1"/>
        <rFont val="Calibri"/>
        <family val="2"/>
        <scheme val="minor"/>
      </rPr>
      <t>SWEDEN</t>
    </r>
    <r>
      <rPr>
        <sz val="11"/>
        <color theme="1"/>
        <rFont val="Calibri"/>
        <family val="2"/>
        <scheme val="minor"/>
      </rPr>
      <t xml:space="preserve">
Mr. Ludvig Lindström 
Country Manager India
Department of Renewable Energy &amp; Climate Initiatives 
Swedish Energy Agency
Tel. +46 (0)16 544 23 40
Email: ludvig.lindstrom@energimyndigheten.se
Mr. Fredrik Brändström
Research Programme Manager, Sustainable Power 
Department of Research, Innovation and Business development 
Swedish Energy Agency
Tel. +46 (0)16 544 23 66
Email: fredrik.brandstrom@energimyndigheten.se</t>
    </r>
  </si>
  <si>
    <t>This Request for Proposals (RFP) is open for Indian and Swedish companies who jointly aim to develop new innovative technologies, processes and advanced or technology_x0002_based services which will in subsequent steps generate sustainable solutions for society coupled with market potential. The cooperation should be led by a commercial company 
in the respective country and the consortium could in addition include research performing organisations such as universities, research institutes or other similar entities.</t>
  </si>
  <si>
    <r>
      <rPr>
        <b/>
        <sz val="11"/>
        <color theme="1"/>
        <rFont val="Calibri"/>
        <family val="2"/>
        <scheme val="minor"/>
      </rPr>
      <t>IN INDIA</t>
    </r>
    <r>
      <rPr>
        <sz val="11"/>
        <color theme="1"/>
        <rFont val="Calibri"/>
        <family val="2"/>
        <scheme val="minor"/>
      </rPr>
      <t xml:space="preserve">
1. The application must reflect collaborative, synergised and a balanced effort from both the IPC and SPC, be written in English, and submitted using the prescribed process.
</t>
    </r>
    <r>
      <rPr>
        <b/>
        <sz val="11"/>
        <color theme="1"/>
        <rFont val="Calibri"/>
        <family val="2"/>
        <scheme val="minor"/>
      </rPr>
      <t xml:space="preserve">
IN SWEDEN</t>
    </r>
    <r>
      <rPr>
        <sz val="11"/>
        <color theme="1"/>
        <rFont val="Calibri"/>
        <family val="2"/>
        <scheme val="minor"/>
      </rPr>
      <t xml:space="preserve">
1. Submission of application
A person who submit the application must be authorized to do so on behalf of the applying organisation.
To apply for a grant, you fill in web-based form in Swedish Energy Agency e_x0002_services portal E-kanalen. Only the Swedish participants should be included in the on-line application form with, for example, contact information and budgets.</t>
    </r>
  </si>
  <si>
    <t>India-Slovenia Joint S&amp;T Call 2020</t>
  </si>
  <si>
    <t xml:space="preserve">The Department of Science and Technology, Govt. of India invited to participate against ‘Joint Call for Proposals- 2020’ under the India-Slovenia Scientific and Technological Cooperation Program between the Department of Science and Technology (DST), Ministry of Science and Technology of the Republic of India and the Ministry of Education, Science and Sport of the Republic of Slovenia and the Slovenian Research Agency of the Republic of Slovenia. 
This Call includes the following activities:
- To strengthen and expand relations between scientific communities, making possible exchanges between Indian and Slovenia research groups, in the framework of joint scientific and technological projects, selected by the parties. 
- Promote the implementation of joint projects able to bind R&amp;D centres with enterprises from both countries. </t>
  </si>
  <si>
    <t>1. Scientists/Faculty Members working in a regular capacity in recognized universities/deemed universities, academic institutes, and national research &amp; development laboratories/ institutes can apply as Principal Investigator (PI). One CO-PI is mandatory to be part of the Indian team from the proposed project. However, the number of CO-PI may be more than one from the same or different institutions as per the rationale of project objectives and desired expertise.
2. The Indian PI should not be retired during the proposed duration of the project. 
3. The proposal should include research partners as PI and CO-PI from Slovenian research institutes/ universities with clear demarcation of objectives to be carried out by both research teams.
4. The Indian scientists who are involved in any capacity in the implementation of two or more ongoing projects (not expected to be completed by December 2020), is supported by the international division of DST are not eligible to be a member of the research team.
5. In order to qualify for such funding, investigators are required to have a concrete and sound research proposal targeting the interest of both the nations on any of the following areas.</t>
  </si>
  <si>
    <r>
      <rPr>
        <b/>
        <sz val="11"/>
        <color theme="1"/>
        <rFont val="Calibri"/>
        <family val="2"/>
        <scheme val="minor"/>
      </rPr>
      <t>In India:</t>
    </r>
    <r>
      <rPr>
        <sz val="11"/>
        <color theme="1"/>
        <rFont val="Calibri"/>
        <family val="2"/>
        <scheme val="minor"/>
      </rPr>
      <t xml:space="preserve">
Dr. Jyoti Sharma
Scientist E
International Bilateral Cooperation Division
Department of Science and Technology
Ministry of Science and Technology
Technology Bhawan
New Mehrauli Road, New Delhi – 110016
India
E. Mail: sharma.jyoti@nic.in</t>
    </r>
  </si>
  <si>
    <t>3 years (Jan 2021 until Dec 2024)</t>
  </si>
  <si>
    <t>The priority areas for this Call mutually agreed are as given below: 
a) Health, biomedicine and biotechnology;
b) New materials, including polymers;
c) Information and communication technologies;
d) Renewable energy sources;
e) Urban areas (smart cities);
f) Artificial intelligence;</t>
  </si>
  <si>
    <t>India-Slovenia</t>
  </si>
  <si>
    <t>Indian applicants must submit online proposals to DST through the e-application system provided at www.onlinedst.gov.in on or before closing date with a copy to sharma.jyoti@nic.in. The following documents need to be uploaded with the Annexure I. 
1. Description of available research resources, including short CV’s of research team members and inventory of relevant equipment. 
2. Certificate for Conflict of interest (Indian PI, available on www.onlinedst.gov.in) 
3. Letter of Agreement for all kinds of cooperation, signed by all PIs and duly forwarded by the Head of the host institutes 
4. Declaration from the Indian PI about ongoing projects under the International Division of DST.</t>
  </si>
  <si>
    <t>India-Portugal Joint S&amp;T Call 2020</t>
  </si>
  <si>
    <t xml:space="preserve">Within the framework of the Memorandum of Understanding signed in 2019 between the Department of Science and Technology (DST) of the Ministry of Science and Technology of the Government of India, and the Foundation for Science and Technology (FCT) of the Ministry of Science, Technology and Higher Education of the Portuguese Republic, a call for joint scientific research and technological development projects is launched to provide financial support for joint research and innovation activities carried out by scientists from both parties. 
The aim of this joint call is to support the development of scientific and technological cooperation between Indian and Portuguese researchers and to strengthen the scientific partnership between research groups from each party by establishing bilateral research networks, enhancing research cooperation and promoting the exchange of knowledge between Indian and Portuguese scientists. </t>
  </si>
  <si>
    <r>
      <rPr>
        <b/>
        <sz val="11"/>
        <color theme="1"/>
        <rFont val="Calibri"/>
        <family val="2"/>
        <scheme val="minor"/>
      </rPr>
      <t>In India:</t>
    </r>
    <r>
      <rPr>
        <sz val="11"/>
        <color theme="1"/>
        <rFont val="Calibri"/>
        <family val="2"/>
        <scheme val="minor"/>
      </rPr>
      <t xml:space="preserve">
Department for Science and Technology
Dr. Jyoti Sharma
Scientist E
International Bilateral Cooperation Division
Department of Science and Technology
Ministry of Science and Technology
Technology Bhawan
New Mehrauli Road, New Delhi – 110016
India
E. Mail: sharma.jyoti@nic.in
</t>
    </r>
    <r>
      <rPr>
        <b/>
        <sz val="11"/>
        <color theme="1"/>
        <rFont val="Calibri"/>
        <family val="2"/>
        <scheme val="minor"/>
      </rPr>
      <t>In Portugal</t>
    </r>
    <r>
      <rPr>
        <sz val="11"/>
        <color theme="1"/>
        <rFont val="Calibri"/>
        <family val="2"/>
        <scheme val="minor"/>
      </rPr>
      <t xml:space="preserve">
Department of International Relations
Olga Dias 
Fundação para a Ciência e a Tecnologia (FCT) 
Email: olga.dias@fct.pt</t>
    </r>
  </si>
  <si>
    <t>India-Portugal</t>
  </si>
  <si>
    <t>The funds available through this call are intended to support research projects.  Proposals are accepted in the following scientific domains: 
 Biotechnology,
 Energy,
 Environment, 
 Infrastructure Sustainability, 
 Climate Change, 
 Disaster Management,
 Marine Science &amp; Technology</t>
  </si>
  <si>
    <r>
      <rPr>
        <b/>
        <sz val="11"/>
        <color theme="1"/>
        <rFont val="Calibri"/>
        <family val="2"/>
        <scheme val="minor"/>
      </rPr>
      <t>From the Indian side:</t>
    </r>
    <r>
      <rPr>
        <sz val="11"/>
        <color theme="1"/>
        <rFont val="Calibri"/>
        <family val="2"/>
        <scheme val="minor"/>
      </rPr>
      <t xml:space="preserve">
Scientists/Faculty Members working in a regular capacity in recognized universities/deemed universities, academic institutes and national research &amp; development laboratories/ institutes can apply as Principal Investigator (PI). One CO-PI is mandatory to be part of the Indian team from the proposed project. However, the number of CO-PI may be more than one from the same or different institutions as per the rationale of project objectives and desired expertise.
</t>
    </r>
    <r>
      <rPr>
        <b/>
        <sz val="11"/>
        <color theme="1"/>
        <rFont val="Calibri"/>
        <family val="2"/>
        <scheme val="minor"/>
      </rPr>
      <t>From the Portuguese side</t>
    </r>
    <r>
      <rPr>
        <sz val="11"/>
        <color theme="1"/>
        <rFont val="Calibri"/>
        <family val="2"/>
        <scheme val="minor"/>
      </rPr>
      <t>, eligibility conditions are those indicated in Articles 5 and 6 of the FCT Project 
Regulation (https://www.fct.pt/apoios/projectos/docs/Regulation_on_projects_funded_solely_by_national_funds.pdf) and those indicated in this call.</t>
    </r>
  </si>
  <si>
    <r>
      <rPr>
        <b/>
        <sz val="11"/>
        <color theme="1"/>
        <rFont val="Calibri"/>
        <family val="2"/>
        <scheme val="minor"/>
      </rPr>
      <t>For the Portuguese side</t>
    </r>
    <r>
      <rPr>
        <sz val="11"/>
        <color theme="1"/>
        <rFont val="Calibri"/>
        <family val="2"/>
        <scheme val="minor"/>
      </rPr>
      <t xml:space="preserve">
Applications must be submitted in English until July 31, 2020 (17h00 Lisbon time), in its own electronic form through FCT's Science and Technology Portal. 
Applications are composed of the electronic form, the project tasks timing file (required annex), and the description of the Indian research team (required annex – model available in FCT website). Only the financing requested for Portuguese teams must be submitted on the form (mac. EUR 100.000),
The digitalization of the Declaration of Commitment of each application (signed by the Researcher in Charge (RC) and Proposing Institution (PI) must be submitted in a single PDF document in the FCT's Science and Technology Portal by July 15, 2020 (17h00 Lisbon time). 
</t>
    </r>
    <r>
      <rPr>
        <b/>
        <sz val="11"/>
        <color theme="1"/>
        <rFont val="Calibri"/>
        <family val="2"/>
        <scheme val="minor"/>
      </rPr>
      <t xml:space="preserve">
For the Indian side</t>
    </r>
    <r>
      <rPr>
        <sz val="11"/>
        <color theme="1"/>
        <rFont val="Calibri"/>
        <family val="2"/>
        <scheme val="minor"/>
      </rPr>
      <t xml:space="preserve">
Indian applicants must submit online proposals to DST through the e-application system provided at www.onlinedst.gov.in on or before the closing date i.e. July 31, 2020 (17h30 Indian time) with a copy to sharma.jyoti@nic.in. The following documents need to be uploaded with the project. 
1. Description of available research resources, including short CV’s of research team members and inventory of relevant equipment. 
2. Certificate for Conflict of interest (Indian PI, available on www.onlinedst.gov.in) 
3. Letter of Agreement for all kinds of cooperation, signed by all PIs and duly forwarded by the Head of the host institutes.
4. Declaration from the Indian PI about ongoing projects under the International Division of DST.</t>
    </r>
  </si>
  <si>
    <t>Indo- Poland Joint Research Programme Call For Proposals 2019</t>
  </si>
  <si>
    <r>
      <rPr>
        <b/>
        <sz val="11"/>
        <color theme="1"/>
        <rFont val="Calibri"/>
        <family val="2"/>
        <scheme val="minor"/>
      </rPr>
      <t xml:space="preserve">To submit a proposal to NAWA: </t>
    </r>
    <r>
      <rPr>
        <sz val="11"/>
        <color theme="1"/>
        <rFont val="Calibri"/>
        <family val="2"/>
        <scheme val="minor"/>
      </rPr>
      <t xml:space="preserve">
All documents and forms required for a project application are accessible at 
https://programs.nawa.gov.pl
</t>
    </r>
    <r>
      <rPr>
        <b/>
        <sz val="11"/>
        <color theme="1"/>
        <rFont val="Calibri"/>
        <family val="2"/>
        <scheme val="minor"/>
      </rPr>
      <t xml:space="preserve">To submit a proposal to DST: </t>
    </r>
    <r>
      <rPr>
        <sz val="11"/>
        <color theme="1"/>
        <rFont val="Calibri"/>
        <family val="2"/>
        <scheme val="minor"/>
      </rPr>
      <t xml:space="preserve">
All documents and forms required for a project application are accessible at 
www.onlinedst.gov.in</t>
    </r>
  </si>
  <si>
    <r>
      <rPr>
        <b/>
        <sz val="11"/>
        <color theme="1"/>
        <rFont val="Calibri"/>
        <family val="2"/>
        <scheme val="minor"/>
      </rPr>
      <t>For India:</t>
    </r>
    <r>
      <rPr>
        <sz val="11"/>
        <color theme="1"/>
        <rFont val="Calibri"/>
        <family val="2"/>
        <scheme val="minor"/>
      </rPr>
      <t xml:space="preserve">
Dr (Mrs) Ujjwala Tripti Tirkey, 
Scientist 'F'/Director, 
Room No. 19 B, S&amp;T Block I, 
International Cooperation (Bilateral), 
Department of Science and Technology, Technology Bhavan, 
New Mehrauli Road, New Delhi 110016 
Tel: +91 (0)11 2659 0377; +91 (0)11 2686 4642 
Email: ujjwala@nic.in
</t>
    </r>
    <r>
      <rPr>
        <b/>
        <sz val="11"/>
        <color theme="1"/>
        <rFont val="Calibri"/>
        <family val="2"/>
        <scheme val="minor"/>
      </rPr>
      <t>For Poland:</t>
    </r>
    <r>
      <rPr>
        <sz val="11"/>
        <color theme="1"/>
        <rFont val="Calibri"/>
        <family val="2"/>
        <scheme val="minor"/>
      </rPr>
      <t xml:space="preserve">
Polish National Agency for Academic 
Exchange
Mr Piotr Serafin
Department of Programmes for Scientists 
ul Polna 40
00-635 Warsaw, Poland
Email: piotr.serafin@nawa.gov.pl
Ph: +48 22 390 35 46</t>
    </r>
  </si>
  <si>
    <t xml:space="preserve">India and Poland </t>
  </si>
  <si>
    <t>The Department of Science &amp; Technology (DST), Govt. of India and Polish National Agency for Academic Exchange – NAWA (Poland), invited Indian and Polish scientists/researchers to submit proposals for Joint Research Projects in the following scientific areas :
i) Natural Sciences
ii) Engineering and Technology
iii) Medical and Health Sciences
iv) Agricultural Sciences</t>
  </si>
  <si>
    <t>The funding will cover the following expenses in connection with a project up to a limit agreed upon by each Implementing Agency -
i. Research expenses / contingency: Limited Expenditure by the project team in their country in respect of consumables will be borne by the respective country.
ii. Exchange of visits for research projects : In the event that a research project provides for the exchange of visits by scientists, experts or students
iii. The cost of international air travel (up to airport nearest to project location) and overseas medical insurance for a visiting scientist/expert/student shall be borne 
by the sending Implementing Agency. 
iv. The cost of furnished accommodation, transport and per diem at a mutually agreed rate will be provided by the Receiving Implementing Agency, for the 
approved duration of the visit.</t>
  </si>
  <si>
    <t>__</t>
  </si>
  <si>
    <t>Department of Science &amp; Technology (DST), Government of India and Swedish Governmental Agency for Innovation Systems (Vinnova) have created funding mechanisms through which companies may seek support 
for joint R&amp;D projects. This India – Sweden programme aims to foster &amp; support the development of collaborative R&amp;D projects that bring together companies, research organization academics and other collaborators from both countries for the joint development of innovative products or processes. the project should aim to develop technologies that can be commerercialized after 2 years through joint cooperation b/w India and Sweden.
This joint programme is being implimented by Global Innovation &amp; Technology Alliance (GITA) on behalf of DST in India and Vinnova in Sweden.</t>
  </si>
  <si>
    <t>Full-Scale R&amp;D Projects, focused on co_x0002_development of new products, processes or technologies, OR
• Product Adaptation projects</t>
  </si>
  <si>
    <t>India-Sweden</t>
  </si>
  <si>
    <t>2 years (Jan 2022 - Dec 
2023)</t>
  </si>
  <si>
    <t>India-Sweden Collaborative Industrial R&amp;D Programme and RFP 2021</t>
  </si>
  <si>
    <r>
      <rPr>
        <b/>
        <sz val="11"/>
        <color theme="1"/>
        <rFont val="Calibri"/>
        <family val="2"/>
        <scheme val="minor"/>
      </rPr>
      <t>Eligible Indian Applicants</t>
    </r>
    <r>
      <rPr>
        <sz val="11"/>
        <color theme="1"/>
        <rFont val="Calibri"/>
        <family val="2"/>
        <scheme val="minor"/>
      </rPr>
      <t xml:space="preserve">
• The Indian Project Coordinator (IPC) must be a commercial (for profit) company under the
Indian Companies Act 1956/2013, which operates in and is headquartered in India.
• At least 51% stake of the IPC Company must be owned by Indian citizens.
• The IPC should have the required expertise and team capacity to manage the proposed
project.
• Sole proprietors and partnership firms are not eligible for support under this programme.
• Companies headquartered and owned outside India and their subsidiaries in India, or vice
versa, are not eligible to receive funding from DST under this programme.
• IPC should lead the project from Indian side and when suitable bring in other Industry Partners
or Academic/R&amp;D Institutions as Consortium Partner.
</t>
    </r>
    <r>
      <rPr>
        <b/>
        <sz val="11"/>
        <color theme="1"/>
        <rFont val="Calibri"/>
        <family val="2"/>
        <scheme val="minor"/>
      </rPr>
      <t>Eligible Swedish Applicants</t>
    </r>
    <r>
      <rPr>
        <sz val="11"/>
        <color theme="1"/>
        <rFont val="Calibri"/>
        <family val="2"/>
        <scheme val="minor"/>
      </rPr>
      <t xml:space="preserve">
• The Swedish Project Coordinator (SPC) must be a commercial company. The SPC is
responsible for the application submission in Sweden and towards Vinnova.
• The Project Leader must be employed at the SPC.
• The SPC shall be a company that operates in Sweden and is registered in the country.
• The SPC should have the required expertise and team capacity to manage the proposed
project.
• Swedish research performing institutions (universities, colleges and research institutes) as
well as test beds, public organisations, and other companies with operations in Sweden are
encouraged to actively participate in the consortium.</t>
    </r>
  </si>
  <si>
    <t>2 years (Sept,16 2021-Sept 15, 2023)</t>
  </si>
  <si>
    <r>
      <rPr>
        <b/>
        <sz val="11"/>
        <color theme="1"/>
        <rFont val="Calibri"/>
        <family val="2"/>
        <scheme val="minor"/>
      </rPr>
      <t>INDIA</t>
    </r>
    <r>
      <rPr>
        <sz val="11"/>
        <color theme="1"/>
        <rFont val="Calibri"/>
        <family val="2"/>
        <scheme val="minor"/>
      </rPr>
      <t xml:space="preserve">
Department of Science and Technology (DST), Govt.
of India
Dr. Chadaram Sivaji, Scientist-F/Director
Phone: +911126590489
Email: sivaji@nic.in
Global Innovation Technology Alliance (GITA)
Ms. Deepanwita Mukherjee
Phone: +919810119551
Email: deepanwita.mukherjee@gita.org.in
Mr. Rahul Kulshreshtha
Phone: +919929222179
Email: rahul.kulshreshtha@gita.org.in
</t>
    </r>
    <r>
      <rPr>
        <b/>
        <sz val="11"/>
        <color theme="1"/>
        <rFont val="Calibri"/>
        <family val="2"/>
        <scheme val="minor"/>
      </rPr>
      <t>SWEDEN</t>
    </r>
    <r>
      <rPr>
        <sz val="11"/>
        <color theme="1"/>
        <rFont val="Calibri"/>
        <family val="2"/>
        <scheme val="minor"/>
      </rPr>
      <t xml:space="preserve">
Swedish Agency for Innovation Systems (Vinnova)
Ms. Malin Petersen, Programme Manager
Phone: +46 (0)8 473 31 31
Email: malin.petersen@vinnova.se
Ms. Catharina Zajcev
Programme Manager
Phone: +46 (0)8 473 31 65
Email: catharina.zajcev@vinnova.se</t>
    </r>
  </si>
  <si>
    <r>
      <rPr>
        <b/>
        <sz val="11"/>
        <color theme="1"/>
        <rFont val="Calibri"/>
        <family val="2"/>
        <scheme val="minor"/>
      </rPr>
      <t>India:</t>
    </r>
    <r>
      <rPr>
        <sz val="11"/>
        <color theme="1"/>
        <rFont val="Calibri"/>
        <family val="2"/>
        <scheme val="minor"/>
      </rPr>
      <t xml:space="preserve">
The Indian Project Coordinator (IPC) may visit the DST website: www.dst.gov.in under the ‘Apply for Funding’-section.
Sweden:
A person who submits the application must be authorized to do so on behalf of the applying organisation(s). To apply for a grant, you fill in the web-based form at Vinnova’s e-services portal (In Swedish: Intressentportalen). If you do not already have an account, you may create one. Only Swedish participants should be included in the on-line application form with, for example, contact information and budgets. You must also upload the following required documents. The documents must be written according to the instructions.</t>
    </r>
  </si>
  <si>
    <t>https://www.vinnova.se/globalassets/utlysningar/2019-02167/omgangar/utlysningstext-samarbete-med-indien-2021-tidsplan-uppdaterad-in-english.pdf1105836.pdf?cb=20210519135702</t>
  </si>
  <si>
    <t>CALL FOR PROPOSALS on Indian - Norwegian researcher projects on nanotechnology, microtechnology and advanced materials</t>
  </si>
  <si>
    <r>
      <t xml:space="preserve">Under the Agreement of Cooperation in Science &amp; Technology concluded between the Government of India and the Government of Norway, the Department of Science and Technology (DST) of the Government of India and the Research Council of Norway (RCN) have started a program for joint funding of Indo-Norwegian joint research projects in mutually agreed fields to achieve world-class scientific results.
</t>
    </r>
    <r>
      <rPr>
        <b/>
        <sz val="11"/>
        <color theme="1"/>
        <rFont val="Calibri"/>
        <family val="2"/>
        <scheme val="minor"/>
      </rPr>
      <t>Objective of this call for proposals:</t>
    </r>
    <r>
      <rPr>
        <sz val="11"/>
        <color theme="1"/>
        <rFont val="Calibri"/>
        <family val="2"/>
        <scheme val="minor"/>
      </rPr>
      <t xml:space="preserve">
The objective of this call is to strengthen Indian – Norwegian research collaboration in bilaterally funded researcher projects. Further strengthening of on-going research collaboration is highly relevant and encouraged. </t>
    </r>
  </si>
  <si>
    <t>Grant applications should contribute significantly to added value of joint research activities within nanotechnology, microtechnology and advanced materials and be of relevance to one or more of the following application areas:
• renewable energy;
• environment and climate;
• improving health and promoting new medical technology;
• increased value creation and innovation based on natural resources of importance in both India and Norway;
• greater insight into the impacts of nanomaterials on human health and ecosystems.</t>
  </si>
  <si>
    <t>India and Norway</t>
  </si>
  <si>
    <t>Dr. Chadaram Sivaji, Scientist-F
International Bilateral Cooperation Division
Department of Science and Technology, Ministry of Science and Technology, Government of India
Technology Bhawan, New Mehrauli Road,New Delhi 110 016 India
Phone: +91-11-26590489; Email: sivaji@nic.in</t>
  </si>
  <si>
    <r>
      <rPr>
        <b/>
        <sz val="11"/>
        <color theme="1"/>
        <rFont val="Calibri"/>
        <family val="2"/>
        <scheme val="minor"/>
      </rPr>
      <t>For Indian applicants</t>
    </r>
    <r>
      <rPr>
        <sz val="11"/>
        <color theme="1"/>
        <rFont val="Calibri"/>
        <family val="2"/>
        <scheme val="minor"/>
      </rPr>
      <t xml:space="preserve"> may use the Application given at Annexure. The application should include a jointly formulated and identical copy of the project description, including acronym, submitted to the RCN by the Norwegian partner. Only one original hard copy of the completed application (by post through proper channels) at the following address. Soft copy in a single soft file (do not include any scan page in the soft copy as signatures are not required in softcopy of the proposal) in ms-word or pdf format as email attachment are required to be submitted. However, only the hard copy of the applications received before the due date will be accepted. DST does not hold any responsibility of not receiving the proposal due to postal delays etc. Incomplete applications will be rejected. Proposals by hand at DST are also not accepted.
</t>
    </r>
    <r>
      <rPr>
        <b/>
        <sz val="11"/>
        <color theme="1"/>
        <rFont val="Calibri"/>
        <family val="2"/>
        <scheme val="minor"/>
      </rPr>
      <t>For Norwegian applicants</t>
    </r>
    <r>
      <rPr>
        <sz val="11"/>
        <color theme="1"/>
        <rFont val="Calibri"/>
        <family val="2"/>
        <scheme val="minor"/>
      </rPr>
      <t>, application as per the procedure indicated above be submitted to RCN via the RCN electronic application system (www.rcn.no for guidelines).</t>
    </r>
  </si>
  <si>
    <t>https://dst.gov.in/sites/default/files/Indo-NorwayJointCall-Nano-2018%20pdf.pdf</t>
  </si>
  <si>
    <t>DST and RCN invite Indian and Norwegian research institutions to submit research proposals within the thematic areas.</t>
  </si>
  <si>
    <t>3 years (2019-2022)</t>
  </si>
  <si>
    <t>https://dst.gov.in/call-for-proposals</t>
  </si>
  <si>
    <t>Websites of European Union member states relevant to R&amp;I cooperation with India</t>
  </si>
  <si>
    <t>Good governance and sustainable inclusive development, access to government schemes, sanitation, nutrition and income security</t>
  </si>
  <si>
    <t>Food security, integrated management of water resources, sustainable livelihoods and farming upractices</t>
  </si>
  <si>
    <t>Quality, access and governance aspects of education, digital empowerment</t>
  </si>
  <si>
    <t>Women’s economic empowerment, public diplomacy</t>
  </si>
  <si>
    <t>Urban water management and sanitation, clean Ganga initiative and India-EU Water Partnership</t>
  </si>
  <si>
    <t>Clean energy, off-shore wind energy, solar energy and energy efficiency, energy solutions</t>
  </si>
  <si>
    <t>Resilience to climate change, climate adaptation services, disaster risk reduction, air quality</t>
  </si>
  <si>
    <t>Technology innovation for decontaminating polluted waters &amp; soils, innovative finance for biodiversity</t>
  </si>
  <si>
    <t>Effective governance and accountability, strengthening institutions, ensuring access to justice, rule of law, equity and non_x0002_discrimination, global justice</t>
  </si>
  <si>
    <t xml:space="preserve">Participatory capacity building of urban poor organisations •Diversity assessment and leadership strengthening •Sensitisation of municipal authorities to include urban poor and women •Preparation of participatory city-wide sanitation plans </t>
  </si>
  <si>
    <t>Sr. No.</t>
  </si>
  <si>
    <t>Name of the Country</t>
  </si>
  <si>
    <t>Amount of Foreign Direct Investment Inflows</t>
  </si>
  <si>
    <t>(In Rs crore)</t>
  </si>
  <si>
    <t>Netherland</t>
  </si>
  <si>
    <t>United Kingdom</t>
  </si>
  <si>
    <t>Germany</t>
  </si>
  <si>
    <t>Cyprus</t>
  </si>
  <si>
    <t>France</t>
  </si>
  <si>
    <t>Switzerland</t>
  </si>
  <si>
    <t>Luxembourg</t>
  </si>
  <si>
    <t>Spain</t>
  </si>
  <si>
    <t>Italy</t>
  </si>
  <si>
    <t>Belgium</t>
  </si>
  <si>
    <t>Sweden</t>
  </si>
  <si>
    <t>Ireland</t>
  </si>
  <si>
    <t>Denmark</t>
  </si>
  <si>
    <t>Poland</t>
  </si>
  <si>
    <t>Finland</t>
  </si>
  <si>
    <t>Austria</t>
  </si>
  <si>
    <t>Norway</t>
  </si>
  <si>
    <t>Portugal</t>
  </si>
  <si>
    <t>Czech Republic</t>
  </si>
  <si>
    <t>Liechtenstein</t>
  </si>
  <si>
    <t>Iceland</t>
  </si>
  <si>
    <t>Hungary</t>
  </si>
  <si>
    <t>Slovakia</t>
  </si>
  <si>
    <t>Malta</t>
  </si>
  <si>
    <t>Romania</t>
  </si>
  <si>
    <t>Greece</t>
  </si>
  <si>
    <t>Slovenia</t>
  </si>
  <si>
    <t>Bulgaria</t>
  </si>
  <si>
    <t>Estonia</t>
  </si>
  <si>
    <t>Lithuania</t>
  </si>
  <si>
    <t>Croatia</t>
  </si>
  <si>
    <t>Latvia</t>
  </si>
  <si>
    <t>EU28 FDI Equity inflows in India (From APRIL 2000 To DECEMBER 2021)</t>
  </si>
  <si>
    <t>EFTA FDI Equity inflows in India (From APRIL 2000 To DECEMBER 2021)</t>
  </si>
  <si>
    <t>(In million Euro)</t>
  </si>
  <si>
    <t>https://dpiit.gov.in/sites/default/files/FDI%20Factsheet%20December%2C%202021.pdf</t>
  </si>
  <si>
    <t>Year</t>
  </si>
  <si>
    <t>EU imports</t>
  </si>
  <si>
    <t>EU exports</t>
  </si>
  <si>
    <t>Balance</t>
  </si>
  <si>
    <t>Trade in services 2017-2019, € billions</t>
  </si>
  <si>
    <t>https://webgate.ec.europa.eu/isdb_results/factsheets/country/details_india_en.pdf</t>
  </si>
  <si>
    <t>Trade in goods 2018-2021, € billions</t>
  </si>
  <si>
    <t>Share of top sectors attracting FDI Equity inflows from EU (From January 2000 to December 2020)</t>
  </si>
  <si>
    <t>Rank</t>
  </si>
  <si>
    <t xml:space="preserve">Services Sector </t>
  </si>
  <si>
    <t>Chemicals (Other Than Fertilizers)</t>
  </si>
  <si>
    <t>Automobile Industry</t>
  </si>
  <si>
    <t>Computer Software &amp; Hardware</t>
  </si>
  <si>
    <t>Trading</t>
  </si>
  <si>
    <r>
      <t xml:space="preserve">*Services sector </t>
    </r>
    <r>
      <rPr>
        <sz val="10"/>
        <color theme="1"/>
        <rFont val="Calibri"/>
        <family val="2"/>
        <scheme val="minor"/>
      </rPr>
      <t>includes Financial, Banking, Insurance, Non-Financial / Business, Outsourcing, R&amp;D, Courier, Tech. Testing and Analysis</t>
    </r>
  </si>
  <si>
    <t>https://dpiit.gov.in/sites/default/files/European_Union_B_2020.pdf</t>
  </si>
  <si>
    <t>Funded under</t>
  </si>
  <si>
    <t>SOCIETAL CHALLENGES - Europe In A Changing World - Inclusive, Innovative And Reflective Societies</t>
  </si>
  <si>
    <t>H2020-EU.1.3.2.</t>
  </si>
  <si>
    <t>H2020-EU.3.3.4.</t>
  </si>
  <si>
    <t>SOCIETAL CHALLENGES - Food security, sustainable agriculture and forestry, marine, maritime and inland water research, and the bioeconomy</t>
  </si>
  <si>
    <t>EU/EFTA funded projects in India</t>
  </si>
  <si>
    <t>Projects under "Indo European Water Partnership"</t>
  </si>
  <si>
    <t>EU proposed calls - India</t>
  </si>
  <si>
    <t>Title</t>
  </si>
  <si>
    <t>Attachment</t>
  </si>
  <si>
    <t>Download</t>
  </si>
  <si>
    <t>Indo-Italian call for joint project proposals for the year 2021-2023</t>
  </si>
  <si>
    <t>Scientific &amp; Technological Cooperation (WTZ) Austria/India</t>
  </si>
  <si>
    <t>CALL FOR PROPOSALS: Support of Networking Activities - Indo-Belgian Research and Technology Cooperation</t>
  </si>
  <si>
    <t>EU contribution (Million Euro)</t>
  </si>
  <si>
    <t>EU_EFTA FDI inflows in India (From APRIL 2000 To DECEMBER 2021) (In million Euro)</t>
  </si>
  <si>
    <t xml:space="preserve">EU28 FDI Equity inflows in India </t>
  </si>
  <si>
    <t>EFTA FDI Equity inflows in India</t>
  </si>
  <si>
    <t>EU-India: Trade</t>
  </si>
  <si>
    <t>EU funded multi-country projects involving India</t>
  </si>
  <si>
    <t xml:space="preserve">EU Delegation to India: http://eeas.europa.eu/delegations/india/eu_india/research_innovation
DG RTD’s related page: http://ec.europa.eu/research/iscp/index.cfm?pg=india
‘Horizon 2020’: https://ec.europa.eu/info/funding-tenders/opportunities/portal/ screen/programmes/h2020 
MSCA http://ec.europa.eu/research/mariecurieactions/ 
European Research Council: https://erc.europa.eu/
EURAXESS India: https://euraxess.ec.europa.eu/worldwide/india
EU member states Austria: http://www.bmeia.gv.at/ 
Belgium: http://www.diplomatie.be/newdelhi/ 
Bulgaria: http://www.bulgariaembindia.com/ 
Croatia: http://www.mvep.hr/en/diplomatic-directory/diplomatic-missions- and-consular-offices-of-croatia/india-new-delhi,143.html
Cyprus: http://www.mfa.gov.cy/mfa/highcom/highcom_newdelhi.nsf/index_en/index_en?opendocument
Czechia: http://www.mzv.cz/newdelhi/ 
Denmark: http://indien.um.dk/ 
Estonia : https://newdelhi.mfa.ee/ 
Finland : http://www.finland.org.in/
France : http://ambafrance-in.org/ 
Germany : http://www.india.diplo.de/science 
Greece : https://www.mfa.gr/missionsabroad/en/india.html 
Hungary : https://delhi.mfa.gov.hu/eng 
Ireland : http://www.irelandinindia.com/
Italy : https://ambnewdelhi.esteri.it/ambasciata_newdelhi/en/ 
Latvia : https://www.mfa.gov.lv/en/newdelhi
Lithuania : https://in.mfa.lt/in/en/ 
Luxembourg : http://newdelhi.mae.lu/en 
Malta : https://foreignaffairs.gov.mt/en/Embassies/Hc_New_Delhi/Pages/HC_New_Delhi.aspx
Netherlands : https://www.netherlandsandyou.nl/your-country-and-the-netherlands/india 
Poland : https://newdelhi.mfa.gov.pl/en/embassy/Portugal https://www.novadeli.embaixadaportugal.mne.pt/en/ 
Romania : http://newdelhi.mae.ro/ 
Slovakia : https://www.mzv.sk/web/dilli-en 
Slovenia : http://www.newdelhi.embassy.si/en 
Spain : http://www.exteriores.gob.es/Embajadas/NUEVADELHI/en/Pages/inicio.aspx 
Sweden : https://www.swedenabroad.se/en/embassies/india-new-delhi/ 
United Kingdom :https://www.gov.uk/world/organisations/uk-science-innovation-network-in-india </t>
  </si>
  <si>
    <t>EU India trade in goods 2018-2021, € billions</t>
  </si>
  <si>
    <t>EU-India rade in services 2017-2019, € billions</t>
  </si>
  <si>
    <t>EFTA- India trade in goods 2018-2021, € millions</t>
  </si>
  <si>
    <t>https://trade.efta.int/#/country-graph/EFTA/IN/2021/HS2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</si>
</sst>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2]\ #,##0.00"/>
    <numFmt numFmtId="165" formatCode="[$€-2]\ #,##0;[Red]\-[$€-2]\ #,##0"/>
    <numFmt numFmtId="166" formatCode="[$€-2]\ #,##0.00;[Red]\-[$€-2]\ #,##0.00"/>
    <numFmt numFmtId="167" formatCode="[$€-2]\ #,##0;[Red][$€-2]\ \-#,##0"/>
    <numFmt numFmtId="168" formatCode="[$€-2]\ #,##0"/>
    <numFmt numFmtId="169" formatCode="[$€-2]\ #,##0.00;[$€-2]\ \-#,##0.00"/>
    <numFmt numFmtId="170" formatCode="[$€-2]\ #,##0.00;[Red][$€-2]\ \-#,##0.00"/>
    <numFmt numFmtId="171" formatCode="[$€-2]\ #,##0;[Red][$€-2]\ #,##0"/>
    <numFmt numFmtId="172" formatCode="#,##0.00\ [$INR]"/>
  </numFmts>
  <fonts count="19" x14ac:knownFonts="1">
    <font>
      <sz val="11"/>
      <color theme="1"/>
      <name val="Calibri"/>
      <family val="2"/>
      <scheme val="minor"/>
    </font>
    <font>
      <sz val="11"/>
      <color theme="1"/>
      <name val="Calibri"/>
      <family val="2"/>
      <scheme val="minor"/>
    </font>
    <font>
      <b/>
      <sz val="12"/>
      <color theme="1"/>
      <name val="Calibri"/>
      <family val="2"/>
      <scheme val="minor"/>
    </font>
    <font>
      <u/>
      <sz val="11"/>
      <color theme="10"/>
      <name val="Calibri"/>
      <family val="2"/>
      <scheme val="minor"/>
    </font>
    <font>
      <b/>
      <sz val="11"/>
      <color theme="1"/>
      <name val="Calibri"/>
      <family val="2"/>
      <scheme val="minor"/>
    </font>
    <font>
      <b/>
      <sz val="10"/>
      <color theme="1"/>
      <name val="Calibri"/>
      <family val="2"/>
      <scheme val="minor"/>
    </font>
    <font>
      <b/>
      <sz val="16"/>
      <color theme="1"/>
      <name val="Calibri"/>
      <family val="2"/>
      <scheme val="minor"/>
    </font>
    <font>
      <sz val="11"/>
      <name val="Calibri"/>
      <family val="2"/>
      <scheme val="minor"/>
    </font>
    <font>
      <b/>
      <sz val="14"/>
      <color theme="1"/>
      <name val="Calibri"/>
      <family val="2"/>
      <scheme val="minor"/>
    </font>
    <font>
      <b/>
      <sz val="18"/>
      <color theme="1"/>
      <name val="Calibri"/>
      <family val="2"/>
      <scheme val="minor"/>
    </font>
    <font>
      <b/>
      <sz val="11"/>
      <color theme="0"/>
      <name val="Calibri"/>
      <family val="2"/>
      <scheme val="minor"/>
    </font>
    <font>
      <b/>
      <sz val="11"/>
      <color theme="0"/>
      <name val="Calibri"/>
      <family val="2"/>
    </font>
    <font>
      <b/>
      <u/>
      <sz val="14"/>
      <color theme="10"/>
      <name val="Calibri"/>
      <family val="2"/>
      <scheme val="minor"/>
    </font>
    <font>
      <b/>
      <sz val="14"/>
      <color theme="1"/>
      <name val="Calibri"/>
      <family val="2"/>
    </font>
    <font>
      <i/>
      <sz val="11"/>
      <color theme="1"/>
      <name val="Calibri"/>
      <family val="2"/>
      <scheme val="minor"/>
    </font>
    <font>
      <b/>
      <sz val="11"/>
      <name val="Calibri"/>
      <family val="2"/>
      <scheme val="minor"/>
    </font>
    <font>
      <sz val="10"/>
      <color theme="1"/>
      <name val="Calibri"/>
      <family val="2"/>
      <scheme val="minor"/>
    </font>
    <font>
      <sz val="9"/>
      <color theme="1"/>
      <name val="Calibri"/>
      <family val="2"/>
      <scheme val="minor"/>
    </font>
    <font>
      <sz val="8"/>
      <name val="Calibri"/>
      <family val="2"/>
      <scheme val="minor"/>
    </font>
  </fonts>
  <fills count="19">
    <fill>
      <patternFill patternType="none"/>
    </fill>
    <fill>
      <patternFill patternType="gray125"/>
    </fill>
    <fill>
      <patternFill patternType="solid">
        <fgColor theme="6"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7"/>
        <bgColor indexed="64"/>
      </patternFill>
    </fill>
    <fill>
      <patternFill patternType="solid">
        <fgColor theme="8"/>
        <bgColor indexed="64"/>
      </patternFill>
    </fill>
    <fill>
      <patternFill patternType="solid">
        <fgColor theme="6"/>
        <bgColor indexed="64"/>
      </patternFill>
    </fill>
    <fill>
      <patternFill patternType="solid">
        <fgColor rgb="FFFFFFFF"/>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235">
    <xf numFmtId="0" fontId="0" fillId="0" borderId="0" xfId="0"/>
    <xf numFmtId="0" fontId="0" fillId="0" borderId="0" xfId="0" applyAlignment="1">
      <alignment vertical="top" wrapText="1"/>
    </xf>
    <xf numFmtId="0" fontId="3" fillId="0" borderId="0" xfId="2" applyAlignment="1">
      <alignment vertical="top" wrapText="1"/>
    </xf>
    <xf numFmtId="0" fontId="0" fillId="0" borderId="1" xfId="0" applyBorder="1" applyAlignment="1">
      <alignment horizontal="center" vertical="top" wrapText="1"/>
    </xf>
    <xf numFmtId="165" fontId="0" fillId="0" borderId="1" xfId="0" applyNumberFormat="1" applyBorder="1" applyAlignment="1">
      <alignment horizontal="center" vertical="top" wrapText="1"/>
    </xf>
    <xf numFmtId="0" fontId="3" fillId="0" borderId="1" xfId="2" applyBorder="1" applyAlignment="1">
      <alignment horizontal="center" vertical="top" wrapText="1"/>
    </xf>
    <xf numFmtId="166" fontId="0" fillId="0" borderId="1" xfId="0" applyNumberFormat="1" applyBorder="1" applyAlignment="1">
      <alignment horizontal="center" vertical="top" wrapText="1"/>
    </xf>
    <xf numFmtId="0" fontId="0" fillId="0" borderId="0" xfId="0" applyAlignment="1">
      <alignment vertical="center"/>
    </xf>
    <xf numFmtId="0" fontId="0" fillId="0" borderId="1" xfId="0" applyBorder="1" applyAlignment="1">
      <alignment horizontal="left" vertical="top" wrapText="1"/>
    </xf>
    <xf numFmtId="0" fontId="0" fillId="0" borderId="0" xfId="0" applyAlignment="1">
      <alignment horizontal="left" vertical="top" wrapText="1"/>
    </xf>
    <xf numFmtId="0" fontId="0" fillId="0" borderId="0" xfId="0" applyAlignment="1">
      <alignment vertical="top"/>
    </xf>
    <xf numFmtId="0" fontId="3" fillId="0" borderId="0" xfId="2" applyAlignment="1">
      <alignment horizontal="left" vertical="top" wrapText="1"/>
    </xf>
    <xf numFmtId="0" fontId="0" fillId="0" borderId="0" xfId="0" applyAlignment="1">
      <alignment horizontal="center" vertical="center"/>
    </xf>
    <xf numFmtId="0" fontId="0" fillId="0" borderId="0" xfId="0" applyAlignment="1">
      <alignment vertical="center" wrapText="1"/>
    </xf>
    <xf numFmtId="0" fontId="5" fillId="4"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3" borderId="1" xfId="0" applyFont="1" applyFill="1" applyBorder="1" applyAlignment="1">
      <alignment vertical="center" wrapText="1"/>
    </xf>
    <xf numFmtId="0" fontId="0" fillId="10" borderId="1" xfId="0" applyFill="1" applyBorder="1" applyAlignment="1">
      <alignment vertical="top" wrapText="1"/>
    </xf>
    <xf numFmtId="0" fontId="0" fillId="8" borderId="1" xfId="0" applyFill="1" applyBorder="1" applyAlignment="1">
      <alignment horizontal="center" vertical="center"/>
    </xf>
    <xf numFmtId="0" fontId="0" fillId="6" borderId="1" xfId="0" applyFill="1" applyBorder="1" applyAlignment="1">
      <alignment horizontal="center" vertical="center"/>
    </xf>
    <xf numFmtId="0" fontId="6" fillId="11" borderId="1" xfId="0" applyFont="1" applyFill="1" applyBorder="1" applyAlignment="1">
      <alignment horizontal="center" vertical="center"/>
    </xf>
    <xf numFmtId="0" fontId="4" fillId="2" borderId="1" xfId="0" applyFont="1" applyFill="1" applyBorder="1" applyAlignment="1">
      <alignment horizontal="center" vertical="top" wrapText="1"/>
    </xf>
    <xf numFmtId="164" fontId="4" fillId="2" borderId="1" xfId="0" applyNumberFormat="1" applyFont="1" applyFill="1" applyBorder="1" applyAlignment="1">
      <alignment horizontal="center" vertical="top" wrapText="1"/>
    </xf>
    <xf numFmtId="9" fontId="4" fillId="2" borderId="1" xfId="1" applyFont="1" applyFill="1" applyBorder="1" applyAlignment="1">
      <alignment horizontal="center" vertical="top" wrapText="1"/>
    </xf>
    <xf numFmtId="0" fontId="4" fillId="4" borderId="0" xfId="0" applyFont="1" applyFill="1" applyAlignment="1">
      <alignment horizontal="center" vertical="top" wrapText="1"/>
    </xf>
    <xf numFmtId="167" fontId="0" fillId="0" borderId="1" xfId="0" applyNumberFormat="1" applyBorder="1" applyAlignment="1">
      <alignment horizontal="center" vertical="top" wrapText="1"/>
    </xf>
    <xf numFmtId="0" fontId="0" fillId="0" borderId="0" xfId="0" applyFill="1"/>
    <xf numFmtId="164" fontId="4" fillId="4" borderId="1" xfId="0" applyNumberFormat="1" applyFont="1" applyFill="1" applyBorder="1" applyAlignment="1">
      <alignment horizontal="center" vertical="top" wrapText="1"/>
    </xf>
    <xf numFmtId="10" fontId="0" fillId="0" borderId="1" xfId="1" applyNumberFormat="1" applyFont="1" applyBorder="1" applyAlignment="1">
      <alignment horizontal="center" vertical="top" wrapText="1"/>
    </xf>
    <xf numFmtId="10" fontId="4" fillId="3" borderId="1" xfId="1" applyNumberFormat="1" applyFont="1" applyFill="1" applyBorder="1" applyAlignment="1">
      <alignment horizontal="center" vertical="center" wrapText="1"/>
    </xf>
    <xf numFmtId="165"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top" wrapText="1"/>
    </xf>
    <xf numFmtId="0" fontId="0" fillId="0" borderId="1" xfId="0" applyBorder="1" applyAlignment="1">
      <alignment vertical="top" wrapText="1"/>
    </xf>
    <xf numFmtId="0" fontId="3" fillId="0" borderId="1" xfId="2" applyBorder="1" applyAlignment="1">
      <alignment vertical="top" wrapText="1"/>
    </xf>
    <xf numFmtId="0" fontId="3" fillId="0" borderId="1" xfId="2" applyBorder="1" applyAlignment="1">
      <alignment horizontal="left" vertical="top" wrapText="1"/>
    </xf>
    <xf numFmtId="0" fontId="4" fillId="4" borderId="1" xfId="0" applyFont="1" applyFill="1" applyBorder="1" applyAlignment="1">
      <alignment horizontal="center" vertical="center" wrapText="1"/>
    </xf>
    <xf numFmtId="0" fontId="0" fillId="0" borderId="0" xfId="0" applyAlignment="1">
      <alignment horizontal="left" vertical="top"/>
    </xf>
    <xf numFmtId="168" fontId="0" fillId="0" borderId="0" xfId="0" applyNumberFormat="1" applyAlignment="1">
      <alignment horizontal="center" vertical="top"/>
    </xf>
    <xf numFmtId="10" fontId="0" fillId="0" borderId="0" xfId="0" applyNumberFormat="1" applyAlignment="1">
      <alignment horizontal="center" vertical="top"/>
    </xf>
    <xf numFmtId="0" fontId="0" fillId="0" borderId="0" xfId="0" applyAlignment="1">
      <alignment horizontal="center" vertical="top" wrapText="1"/>
    </xf>
    <xf numFmtId="168" fontId="0" fillId="0" borderId="0" xfId="0" applyNumberFormat="1" applyAlignment="1">
      <alignment horizontal="center" vertical="top" wrapText="1"/>
    </xf>
    <xf numFmtId="0" fontId="0" fillId="0" borderId="0" xfId="0" applyAlignment="1">
      <alignment horizontal="center" vertical="top"/>
    </xf>
    <xf numFmtId="0" fontId="0" fillId="0" borderId="7" xfId="0" applyBorder="1" applyAlignment="1">
      <alignment horizontal="center" vertical="top" wrapText="1"/>
    </xf>
    <xf numFmtId="0" fontId="0" fillId="0" borderId="7" xfId="0" applyBorder="1" applyAlignment="1">
      <alignment vertical="top" wrapText="1"/>
    </xf>
    <xf numFmtId="0" fontId="3" fillId="0" borderId="7" xfId="2" applyBorder="1" applyAlignment="1">
      <alignment vertical="top" wrapText="1"/>
    </xf>
    <xf numFmtId="168" fontId="4" fillId="4" borderId="1" xfId="0" applyNumberFormat="1" applyFont="1" applyFill="1" applyBorder="1" applyAlignment="1">
      <alignment horizontal="center" vertical="top"/>
    </xf>
    <xf numFmtId="10" fontId="4" fillId="4" borderId="1" xfId="0" applyNumberFormat="1" applyFont="1" applyFill="1" applyBorder="1" applyAlignment="1">
      <alignment horizontal="center" vertical="top"/>
    </xf>
    <xf numFmtId="0" fontId="0" fillId="4" borderId="1" xfId="0" applyFill="1" applyBorder="1" applyAlignment="1">
      <alignment horizontal="center" vertical="top"/>
    </xf>
    <xf numFmtId="0" fontId="0" fillId="4" borderId="1" xfId="0" applyFill="1" applyBorder="1"/>
    <xf numFmtId="9" fontId="4" fillId="4" borderId="1" xfId="1" applyFont="1" applyFill="1" applyBorder="1" applyAlignment="1">
      <alignment horizontal="center" vertical="top" wrapText="1"/>
    </xf>
    <xf numFmtId="0" fontId="0" fillId="11" borderId="0" xfId="0" applyFont="1" applyFill="1"/>
    <xf numFmtId="164" fontId="0" fillId="11" borderId="0" xfId="0" applyNumberFormat="1" applyFont="1" applyFill="1" applyAlignment="1">
      <alignment horizontal="center" vertical="top"/>
    </xf>
    <xf numFmtId="169" fontId="0" fillId="11" borderId="0" xfId="0" applyNumberFormat="1" applyFont="1" applyFill="1" applyAlignment="1">
      <alignment horizontal="center" vertical="top"/>
    </xf>
    <xf numFmtId="10" fontId="0" fillId="11" borderId="0" xfId="0" applyNumberFormat="1" applyFont="1" applyFill="1" applyAlignment="1">
      <alignment horizontal="center" vertical="top"/>
    </xf>
    <xf numFmtId="168" fontId="0" fillId="0" borderId="1" xfId="0" applyNumberFormat="1" applyBorder="1" applyAlignment="1">
      <alignment horizontal="center" vertical="top" wrapText="1"/>
    </xf>
    <xf numFmtId="10" fontId="0" fillId="0" borderId="1" xfId="0" applyNumberFormat="1" applyBorder="1" applyAlignment="1">
      <alignment horizontal="center" vertical="top" wrapText="1"/>
    </xf>
    <xf numFmtId="164" fontId="0" fillId="0" borderId="1" xfId="0" applyNumberFormat="1" applyBorder="1" applyAlignment="1">
      <alignment horizontal="center" vertical="top" wrapText="1"/>
    </xf>
    <xf numFmtId="169" fontId="0" fillId="0" borderId="1" xfId="0" applyNumberFormat="1" applyBorder="1" applyAlignment="1">
      <alignment horizontal="center" vertical="top" wrapText="1"/>
    </xf>
    <xf numFmtId="0" fontId="7" fillId="0" borderId="1" xfId="2" applyFont="1" applyBorder="1" applyAlignment="1">
      <alignment horizontal="left" vertical="top" wrapText="1"/>
    </xf>
    <xf numFmtId="10" fontId="4" fillId="4" borderId="1" xfId="0" applyNumberFormat="1" applyFont="1" applyFill="1" applyBorder="1" applyAlignment="1">
      <alignment horizontal="center" vertical="top" wrapText="1"/>
    </xf>
    <xf numFmtId="0" fontId="2" fillId="4" borderId="1" xfId="0" applyFont="1" applyFill="1" applyBorder="1" applyAlignment="1">
      <alignment horizontal="left" vertical="top" wrapText="1"/>
    </xf>
    <xf numFmtId="0" fontId="4" fillId="4" borderId="1" xfId="0" applyFont="1" applyFill="1" applyBorder="1" applyAlignment="1">
      <alignment horizontal="left" vertical="top" wrapText="1"/>
    </xf>
    <xf numFmtId="0" fontId="1" fillId="0" borderId="1" xfId="2" applyFont="1" applyBorder="1" applyAlignment="1">
      <alignment horizontal="left" vertical="top" wrapText="1"/>
    </xf>
    <xf numFmtId="9" fontId="4" fillId="4" borderId="1" xfId="1" applyFont="1" applyFill="1" applyBorder="1" applyAlignment="1">
      <alignment horizontal="center" vertical="center" wrapText="1"/>
    </xf>
    <xf numFmtId="0" fontId="3" fillId="0" borderId="0" xfId="2"/>
    <xf numFmtId="0" fontId="4" fillId="4" borderId="1" xfId="0" applyFont="1" applyFill="1" applyBorder="1" applyAlignment="1">
      <alignment vertical="top" wrapText="1"/>
    </xf>
    <xf numFmtId="168" fontId="4" fillId="4" borderId="1" xfId="0" applyNumberFormat="1" applyFont="1" applyFill="1" applyBorder="1" applyAlignment="1">
      <alignment horizontal="center" vertical="top" wrapText="1"/>
    </xf>
    <xf numFmtId="0" fontId="0" fillId="0" borderId="0" xfId="0" applyAlignment="1">
      <alignment horizontal="center" vertical="center" wrapText="1"/>
    </xf>
    <xf numFmtId="0" fontId="0" fillId="8" borderId="1" xfId="0" applyFill="1" applyBorder="1" applyAlignment="1">
      <alignment vertical="top" wrapText="1"/>
    </xf>
    <xf numFmtId="0" fontId="0" fillId="8" borderId="1" xfId="0" applyFill="1" applyBorder="1" applyAlignment="1">
      <alignment horizontal="center" vertical="center" wrapText="1"/>
    </xf>
    <xf numFmtId="0" fontId="3" fillId="8" borderId="1" xfId="2" applyFill="1" applyBorder="1" applyAlignment="1">
      <alignment vertical="top" wrapText="1"/>
    </xf>
    <xf numFmtId="0" fontId="0" fillId="6" borderId="1" xfId="0" applyFill="1" applyBorder="1" applyAlignment="1">
      <alignment vertical="top" wrapText="1"/>
    </xf>
    <xf numFmtId="0" fontId="0" fillId="6" borderId="1" xfId="0" applyFill="1" applyBorder="1" applyAlignment="1">
      <alignment horizontal="center" vertical="center" wrapText="1"/>
    </xf>
    <xf numFmtId="0" fontId="3" fillId="6" borderId="1" xfId="2" applyFill="1" applyBorder="1" applyAlignment="1">
      <alignment vertical="top" wrapText="1"/>
    </xf>
    <xf numFmtId="0" fontId="0" fillId="9" borderId="1" xfId="0" applyFill="1" applyBorder="1" applyAlignment="1">
      <alignment vertical="top" wrapText="1"/>
    </xf>
    <xf numFmtId="0" fontId="0" fillId="9" borderId="1" xfId="0" applyFill="1" applyBorder="1" applyAlignment="1">
      <alignment horizontal="center" vertical="center" wrapText="1"/>
    </xf>
    <xf numFmtId="0" fontId="3" fillId="9" borderId="1" xfId="2" applyFill="1" applyBorder="1" applyAlignment="1">
      <alignment vertical="top" wrapText="1"/>
    </xf>
    <xf numFmtId="0" fontId="0" fillId="10" borderId="1" xfId="0" applyFill="1" applyBorder="1" applyAlignment="1">
      <alignment horizontal="center" vertical="center" wrapText="1"/>
    </xf>
    <xf numFmtId="0" fontId="3" fillId="10" borderId="1" xfId="2" applyFill="1" applyBorder="1" applyAlignment="1">
      <alignment vertical="top" wrapText="1"/>
    </xf>
    <xf numFmtId="0" fontId="0" fillId="13" borderId="1" xfId="0" applyFill="1" applyBorder="1" applyAlignment="1">
      <alignment vertical="top" wrapText="1"/>
    </xf>
    <xf numFmtId="0" fontId="0" fillId="13" borderId="1" xfId="0" applyFill="1" applyBorder="1" applyAlignment="1">
      <alignment horizontal="center" vertical="center" wrapText="1"/>
    </xf>
    <xf numFmtId="0" fontId="2" fillId="11" borderId="1" xfId="0" applyFont="1" applyFill="1" applyBorder="1" applyAlignment="1">
      <alignment vertical="top" wrapText="1"/>
    </xf>
    <xf numFmtId="0" fontId="2" fillId="11" borderId="1" xfId="0" applyFont="1" applyFill="1" applyBorder="1" applyAlignment="1">
      <alignment horizontal="center" vertical="center" wrapText="1"/>
    </xf>
    <xf numFmtId="0" fontId="4" fillId="11" borderId="1" xfId="0" applyFont="1" applyFill="1" applyBorder="1" applyAlignment="1">
      <alignment vertical="top" wrapText="1"/>
    </xf>
    <xf numFmtId="0" fontId="4" fillId="11" borderId="1" xfId="0" applyFont="1" applyFill="1" applyBorder="1" applyAlignment="1">
      <alignment horizontal="center" vertical="center" wrapText="1"/>
    </xf>
    <xf numFmtId="0" fontId="2" fillId="4" borderId="1" xfId="0" applyFont="1" applyFill="1" applyBorder="1" applyAlignment="1">
      <alignment horizontal="center" vertical="top" wrapText="1"/>
    </xf>
    <xf numFmtId="0" fontId="0" fillId="0" borderId="0" xfId="0" applyAlignment="1">
      <alignment horizontal="center" vertical="top" wrapText="1"/>
    </xf>
    <xf numFmtId="10" fontId="0" fillId="14" borderId="1" xfId="0" applyNumberFormat="1" applyFill="1" applyBorder="1" applyAlignment="1">
      <alignment horizontal="center" vertical="top" wrapText="1"/>
    </xf>
    <xf numFmtId="0" fontId="10" fillId="15" borderId="1" xfId="0" applyFont="1" applyFill="1" applyBorder="1" applyAlignment="1">
      <alignment horizontal="center" vertical="center" wrapText="1"/>
    </xf>
    <xf numFmtId="0" fontId="10" fillId="15" borderId="1" xfId="0" applyFont="1" applyFill="1" applyBorder="1" applyAlignment="1">
      <alignment vertical="top" wrapText="1"/>
    </xf>
    <xf numFmtId="0" fontId="0" fillId="6" borderId="1" xfId="0" applyFont="1" applyFill="1" applyBorder="1" applyAlignment="1">
      <alignment vertical="top" wrapText="1"/>
    </xf>
    <xf numFmtId="0" fontId="0" fillId="6" borderId="1" xfId="0" applyFont="1" applyFill="1" applyBorder="1" applyAlignment="1">
      <alignment horizontal="center" vertical="center" wrapText="1"/>
    </xf>
    <xf numFmtId="10" fontId="0" fillId="6" borderId="1" xfId="0" applyNumberFormat="1" applyFont="1" applyFill="1" applyBorder="1" applyAlignment="1">
      <alignment horizontal="center" vertical="center" wrapText="1"/>
    </xf>
    <xf numFmtId="0" fontId="0" fillId="8" borderId="1" xfId="0" applyFont="1" applyFill="1" applyBorder="1" applyAlignment="1">
      <alignment vertical="top" wrapText="1"/>
    </xf>
    <xf numFmtId="4" fontId="0" fillId="8" borderId="1" xfId="0" applyNumberFormat="1" applyFont="1" applyFill="1" applyBorder="1" applyAlignment="1">
      <alignment horizontal="center" vertical="center" wrapText="1"/>
    </xf>
    <xf numFmtId="10" fontId="0" fillId="8" borderId="1" xfId="0" applyNumberFormat="1" applyFont="1" applyFill="1" applyBorder="1" applyAlignment="1">
      <alignment horizontal="center" vertical="center" wrapText="1"/>
    </xf>
    <xf numFmtId="0" fontId="0" fillId="10" borderId="1" xfId="0" applyFont="1" applyFill="1" applyBorder="1" applyAlignment="1">
      <alignment vertical="top" wrapText="1"/>
    </xf>
    <xf numFmtId="0" fontId="0" fillId="10" borderId="1" xfId="0" applyFont="1" applyFill="1" applyBorder="1" applyAlignment="1">
      <alignment horizontal="center" vertical="center" wrapText="1"/>
    </xf>
    <xf numFmtId="10" fontId="0" fillId="10" borderId="1" xfId="0" applyNumberFormat="1" applyFont="1" applyFill="1" applyBorder="1" applyAlignment="1">
      <alignment horizontal="center" vertical="center" wrapText="1"/>
    </xf>
    <xf numFmtId="0" fontId="0" fillId="9" borderId="1" xfId="0" applyFont="1" applyFill="1" applyBorder="1" applyAlignment="1">
      <alignment vertical="top" wrapText="1"/>
    </xf>
    <xf numFmtId="0" fontId="0" fillId="9" borderId="1" xfId="0" applyFont="1" applyFill="1" applyBorder="1" applyAlignment="1">
      <alignment horizontal="center" vertical="center" wrapText="1"/>
    </xf>
    <xf numFmtId="10" fontId="0" fillId="9" borderId="1" xfId="0" applyNumberFormat="1" applyFont="1" applyFill="1" applyBorder="1" applyAlignment="1">
      <alignment horizontal="center" vertical="top" wrapText="1"/>
    </xf>
    <xf numFmtId="0" fontId="0" fillId="13" borderId="1" xfId="0" applyFont="1" applyFill="1" applyBorder="1" applyAlignment="1">
      <alignment vertical="top" wrapText="1"/>
    </xf>
    <xf numFmtId="0" fontId="0" fillId="13" borderId="1" xfId="0" applyFont="1" applyFill="1" applyBorder="1" applyAlignment="1">
      <alignment horizontal="center" vertical="center" wrapText="1"/>
    </xf>
    <xf numFmtId="10" fontId="0" fillId="13" borderId="1" xfId="0" applyNumberFormat="1" applyFont="1" applyFill="1" applyBorder="1" applyAlignment="1">
      <alignment horizontal="center" vertical="top" wrapText="1"/>
    </xf>
    <xf numFmtId="0" fontId="0" fillId="0" borderId="1" xfId="0" applyBorder="1" applyAlignment="1">
      <alignment horizontal="center" vertical="top"/>
    </xf>
    <xf numFmtId="0" fontId="0" fillId="0" borderId="1" xfId="0" applyBorder="1"/>
    <xf numFmtId="0" fontId="4" fillId="11" borderId="1" xfId="0" applyFont="1" applyFill="1" applyBorder="1" applyAlignment="1">
      <alignment horizontal="center" vertical="top" wrapText="1"/>
    </xf>
    <xf numFmtId="164" fontId="4" fillId="11" borderId="1" xfId="0" applyNumberFormat="1" applyFont="1" applyFill="1" applyBorder="1" applyAlignment="1">
      <alignment horizontal="center" vertical="top" wrapText="1"/>
    </xf>
    <xf numFmtId="10" fontId="4" fillId="11" borderId="1" xfId="0" applyNumberFormat="1" applyFont="1" applyFill="1" applyBorder="1" applyAlignment="1">
      <alignment horizontal="center"/>
    </xf>
    <xf numFmtId="10" fontId="0" fillId="0" borderId="1" xfId="0" applyNumberFormat="1" applyBorder="1" applyAlignment="1">
      <alignment horizontal="center" vertical="top"/>
    </xf>
    <xf numFmtId="10" fontId="0" fillId="0" borderId="1" xfId="0" applyNumberFormat="1" applyBorder="1" applyAlignment="1">
      <alignment horizontal="left" vertical="top"/>
    </xf>
    <xf numFmtId="10" fontId="0" fillId="0" borderId="1" xfId="0" applyNumberFormat="1" applyBorder="1" applyAlignment="1">
      <alignment vertical="top"/>
    </xf>
    <xf numFmtId="166" fontId="4" fillId="4" borderId="1" xfId="0" applyNumberFormat="1" applyFont="1" applyFill="1" applyBorder="1" applyAlignment="1">
      <alignment horizontal="center" vertical="top" wrapText="1"/>
    </xf>
    <xf numFmtId="10" fontId="4" fillId="4" borderId="1" xfId="0" applyNumberFormat="1" applyFont="1" applyFill="1" applyBorder="1" applyAlignment="1">
      <alignment horizontal="left" vertical="top"/>
    </xf>
    <xf numFmtId="170" fontId="4" fillId="11" borderId="1" xfId="0" applyNumberFormat="1" applyFont="1" applyFill="1" applyBorder="1" applyAlignment="1">
      <alignment horizontal="center" vertical="center" wrapText="1"/>
    </xf>
    <xf numFmtId="164" fontId="0" fillId="0" borderId="1" xfId="0" applyNumberFormat="1" applyFont="1" applyFill="1" applyBorder="1" applyAlignment="1">
      <alignment horizontal="center" vertical="top" wrapText="1"/>
    </xf>
    <xf numFmtId="169" fontId="0" fillId="0" borderId="1" xfId="0" applyNumberFormat="1" applyFont="1" applyFill="1" applyBorder="1" applyAlignment="1">
      <alignment horizontal="center" vertical="top" wrapText="1"/>
    </xf>
    <xf numFmtId="0" fontId="0" fillId="0" borderId="0" xfId="0" applyAlignment="1">
      <alignment horizontal="center" wrapText="1"/>
    </xf>
    <xf numFmtId="0" fontId="4" fillId="4" borderId="1" xfId="0" applyFont="1" applyFill="1" applyBorder="1" applyAlignment="1">
      <alignment horizontal="left" vertical="center" wrapText="1"/>
    </xf>
    <xf numFmtId="0" fontId="0" fillId="0" borderId="1" xfId="0" applyBorder="1" applyAlignment="1">
      <alignment horizontal="left"/>
    </xf>
    <xf numFmtId="0" fontId="0" fillId="0" borderId="0" xfId="0" applyAlignment="1">
      <alignment horizontal="left"/>
    </xf>
    <xf numFmtId="0" fontId="0" fillId="8" borderId="1" xfId="0" applyFill="1" applyBorder="1" applyAlignment="1">
      <alignment horizontal="center" vertical="top" wrapText="1"/>
    </xf>
    <xf numFmtId="0" fontId="0" fillId="6" borderId="1" xfId="0" applyFill="1" applyBorder="1" applyAlignment="1">
      <alignment horizontal="center" vertical="top" wrapText="1"/>
    </xf>
    <xf numFmtId="0" fontId="0" fillId="9" borderId="1" xfId="0" applyFill="1" applyBorder="1" applyAlignment="1">
      <alignment horizontal="center" vertical="top" wrapText="1"/>
    </xf>
    <xf numFmtId="0" fontId="0" fillId="10" borderId="1" xfId="0" applyFill="1" applyBorder="1" applyAlignment="1">
      <alignment horizontal="center" vertical="top" wrapText="1"/>
    </xf>
    <xf numFmtId="0" fontId="8" fillId="3" borderId="1" xfId="0" applyFont="1" applyFill="1" applyBorder="1" applyAlignment="1">
      <alignment horizontal="center" vertical="center" wrapText="1"/>
    </xf>
    <xf numFmtId="0" fontId="12" fillId="3" borderId="1" xfId="2" applyFont="1" applyFill="1" applyBorder="1" applyAlignment="1">
      <alignment vertical="center" wrapText="1"/>
    </xf>
    <xf numFmtId="0" fontId="8" fillId="3" borderId="1" xfId="0" applyFont="1" applyFill="1" applyBorder="1" applyAlignment="1">
      <alignment vertical="center" wrapText="1"/>
    </xf>
    <xf numFmtId="0" fontId="2" fillId="2" borderId="1" xfId="0"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9" fontId="2" fillId="2" borderId="1" xfId="1" applyFont="1" applyFill="1" applyBorder="1" applyAlignment="1">
      <alignment horizontal="center" vertical="top" wrapText="1"/>
    </xf>
    <xf numFmtId="0" fontId="0" fillId="0" borderId="0" xfId="0" applyAlignment="1">
      <alignment horizontal="center" vertical="top" wrapText="1"/>
    </xf>
    <xf numFmtId="0" fontId="0" fillId="0" borderId="0" xfId="0" applyAlignment="1">
      <alignment wrapText="1"/>
    </xf>
    <xf numFmtId="0" fontId="4" fillId="4" borderId="0" xfId="0" applyFont="1" applyFill="1"/>
    <xf numFmtId="0" fontId="0" fillId="0" borderId="0" xfId="0"/>
    <xf numFmtId="0" fontId="0" fillId="0" borderId="0" xfId="0" applyAlignment="1"/>
    <xf numFmtId="0" fontId="0" fillId="0" borderId="0" xfId="0" applyAlignment="1">
      <alignment horizontal="center"/>
    </xf>
    <xf numFmtId="0" fontId="0" fillId="0" borderId="1" xfId="0" applyBorder="1" applyAlignment="1">
      <alignment horizontal="center"/>
    </xf>
    <xf numFmtId="0" fontId="7" fillId="3" borderId="1" xfId="0" applyFont="1" applyFill="1" applyBorder="1" applyAlignment="1">
      <alignment horizontal="center" vertical="top" wrapText="1"/>
    </xf>
    <xf numFmtId="0" fontId="15" fillId="3"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0" fontId="15" fillId="3" borderId="1" xfId="0" applyFont="1" applyFill="1" applyBorder="1" applyAlignment="1">
      <alignment vertical="top" wrapText="1"/>
    </xf>
    <xf numFmtId="4" fontId="15" fillId="3" borderId="1" xfId="0" applyNumberFormat="1" applyFont="1" applyFill="1" applyBorder="1" applyAlignment="1">
      <alignment horizontal="center" vertical="center" wrapText="1"/>
    </xf>
    <xf numFmtId="4" fontId="7" fillId="3" borderId="1" xfId="0" applyNumberFormat="1" applyFont="1" applyFill="1" applyBorder="1" applyAlignment="1">
      <alignment horizontal="center" vertical="center" wrapText="1"/>
    </xf>
    <xf numFmtId="0" fontId="0" fillId="0" borderId="1" xfId="0" applyFont="1" applyFill="1" applyBorder="1" applyAlignment="1">
      <alignment horizontal="center"/>
    </xf>
    <xf numFmtId="0" fontId="0" fillId="3" borderId="1" xfId="0" applyFont="1" applyFill="1" applyBorder="1" applyAlignment="1">
      <alignment horizontal="center"/>
    </xf>
    <xf numFmtId="4" fontId="0" fillId="3" borderId="1" xfId="0" applyNumberFormat="1" applyFont="1" applyFill="1" applyBorder="1" applyAlignment="1">
      <alignment horizontal="center" vertical="center"/>
    </xf>
    <xf numFmtId="0" fontId="7" fillId="0" borderId="1" xfId="0" applyFont="1" applyFill="1" applyBorder="1" applyAlignment="1">
      <alignment wrapText="1"/>
    </xf>
    <xf numFmtId="0" fontId="7" fillId="3" borderId="1" xfId="0" applyFont="1" applyFill="1" applyBorder="1" applyAlignment="1">
      <alignment wrapText="1"/>
    </xf>
    <xf numFmtId="0" fontId="0" fillId="17"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0" borderId="1" xfId="0" applyBorder="1" applyAlignment="1">
      <alignment horizontal="center" vertical="center"/>
    </xf>
    <xf numFmtId="0" fontId="0" fillId="0" borderId="0" xfId="0"/>
    <xf numFmtId="0" fontId="4"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2" fontId="0"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3" fillId="0" borderId="0" xfId="2" applyBorder="1" applyAlignment="1">
      <alignment vertical="top" wrapText="1"/>
    </xf>
    <xf numFmtId="0" fontId="3" fillId="0" borderId="1" xfId="2" applyBorder="1" applyAlignment="1">
      <alignment horizontal="center" vertical="center" wrapText="1"/>
    </xf>
    <xf numFmtId="0" fontId="0" fillId="0" borderId="1" xfId="0" applyBorder="1" applyAlignment="1">
      <alignment horizontal="left" vertical="center" wrapText="1"/>
    </xf>
    <xf numFmtId="4" fontId="0" fillId="0" borderId="1" xfId="0" applyNumberFormat="1" applyBorder="1" applyAlignment="1">
      <alignment horizontal="center" vertical="center"/>
    </xf>
    <xf numFmtId="0" fontId="17" fillId="0" borderId="0" xfId="0" applyFont="1" applyAlignment="1">
      <alignment horizontal="left" wrapText="1"/>
    </xf>
    <xf numFmtId="0" fontId="0" fillId="17" borderId="1" xfId="0" applyFill="1" applyBorder="1" applyAlignment="1">
      <alignment horizontal="center" vertical="center" wrapText="1"/>
    </xf>
    <xf numFmtId="171" fontId="4" fillId="4" borderId="1" xfId="0" applyNumberFormat="1" applyFont="1" applyFill="1" applyBorder="1" applyAlignment="1">
      <alignment horizontal="center" vertical="top"/>
    </xf>
    <xf numFmtId="164" fontId="0" fillId="0" borderId="0" xfId="0" applyNumberFormat="1" applyAlignment="1">
      <alignment horizontal="center" vertical="top"/>
    </xf>
    <xf numFmtId="0" fontId="4" fillId="4" borderId="1" xfId="0" applyFont="1" applyFill="1" applyBorder="1" applyAlignment="1">
      <alignment horizontal="center" vertical="center"/>
    </xf>
    <xf numFmtId="0" fontId="3" fillId="0" borderId="3" xfId="2" applyBorder="1" applyAlignment="1">
      <alignment horizontal="left"/>
    </xf>
    <xf numFmtId="0" fontId="3" fillId="0" borderId="8" xfId="2" applyBorder="1" applyAlignment="1">
      <alignment horizontal="left"/>
    </xf>
    <xf numFmtId="0" fontId="3" fillId="0" borderId="4" xfId="2" applyBorder="1" applyAlignment="1">
      <alignment horizontal="left"/>
    </xf>
    <xf numFmtId="0" fontId="3" fillId="0" borderId="1" xfId="2" applyBorder="1" applyAlignment="1">
      <alignment horizontal="left" wrapText="1"/>
    </xf>
    <xf numFmtId="0" fontId="4" fillId="4"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3" fillId="0" borderId="1" xfId="2" applyBorder="1" applyAlignment="1">
      <alignment horizontal="left" vertical="top" wrapText="1"/>
    </xf>
    <xf numFmtId="0" fontId="15" fillId="4" borderId="1" xfId="0" applyFont="1" applyFill="1" applyBorder="1" applyAlignment="1">
      <alignment horizontal="center" vertical="center" wrapText="1"/>
    </xf>
    <xf numFmtId="0" fontId="4" fillId="4" borderId="1" xfId="0" applyFont="1" applyFill="1" applyBorder="1" applyAlignment="1">
      <alignment horizontal="center" vertical="top" wrapText="1"/>
    </xf>
    <xf numFmtId="0" fontId="4" fillId="3" borderId="1" xfId="0" applyFont="1" applyFill="1" applyBorder="1" applyAlignment="1">
      <alignment horizontal="center" vertical="top" wrapText="1"/>
    </xf>
    <xf numFmtId="0" fontId="0" fillId="0" borderId="1" xfId="0" applyFont="1" applyBorder="1" applyAlignment="1">
      <alignment horizontal="left" vertical="center" wrapText="1"/>
    </xf>
    <xf numFmtId="0" fontId="9" fillId="4" borderId="1" xfId="0" applyFont="1" applyFill="1" applyBorder="1" applyAlignment="1">
      <alignment horizontal="center" vertical="center" wrapText="1"/>
    </xf>
    <xf numFmtId="0" fontId="6" fillId="11" borderId="3" xfId="0" applyFont="1" applyFill="1" applyBorder="1" applyAlignment="1">
      <alignment horizontal="center" vertical="top" wrapText="1"/>
    </xf>
    <xf numFmtId="0" fontId="6" fillId="11" borderId="4" xfId="0" applyFont="1" applyFill="1" applyBorder="1" applyAlignment="1">
      <alignment horizontal="center" vertical="top" wrapText="1"/>
    </xf>
    <xf numFmtId="0" fontId="3" fillId="0" borderId="5" xfId="2" applyBorder="1" applyAlignment="1">
      <alignment horizontal="left" vertical="center" wrapText="1"/>
    </xf>
    <xf numFmtId="0" fontId="0" fillId="0" borderId="5" xfId="0" applyBorder="1" applyAlignment="1">
      <alignment horizontal="left" vertical="center" wrapText="1"/>
    </xf>
    <xf numFmtId="0" fontId="8" fillId="4" borderId="1" xfId="0" applyFont="1" applyFill="1" applyBorder="1" applyAlignment="1">
      <alignment horizontal="center" vertical="top" wrapText="1"/>
    </xf>
    <xf numFmtId="0" fontId="0" fillId="11" borderId="3" xfId="0" applyFill="1" applyBorder="1" applyAlignment="1">
      <alignment horizontal="center" vertical="top" wrapText="1"/>
    </xf>
    <xf numFmtId="0" fontId="0" fillId="11" borderId="8" xfId="0" applyFill="1" applyBorder="1" applyAlignment="1">
      <alignment horizontal="center" vertical="top" wrapText="1"/>
    </xf>
    <xf numFmtId="0" fontId="0" fillId="11" borderId="4" xfId="0" applyFill="1" applyBorder="1" applyAlignment="1">
      <alignment horizontal="center" vertical="top" wrapText="1"/>
    </xf>
    <xf numFmtId="0" fontId="6" fillId="4" borderId="6"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3" fillId="0" borderId="5" xfId="2" applyBorder="1" applyAlignment="1">
      <alignment horizontal="left"/>
    </xf>
    <xf numFmtId="0" fontId="0" fillId="0" borderId="5" xfId="0" applyBorder="1" applyAlignment="1">
      <alignment horizontal="left"/>
    </xf>
    <xf numFmtId="0" fontId="9"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4" fillId="4" borderId="1" xfId="0" applyFont="1" applyFill="1" applyBorder="1" applyAlignment="1">
      <alignment horizontal="center"/>
    </xf>
    <xf numFmtId="0" fontId="6" fillId="4" borderId="1" xfId="0" applyFont="1" applyFill="1" applyBorder="1" applyAlignment="1">
      <alignment horizontal="center" vertical="center"/>
    </xf>
    <xf numFmtId="0" fontId="4" fillId="4" borderId="1" xfId="0" applyFont="1" applyFill="1" applyBorder="1" applyAlignment="1">
      <alignment horizontal="center" wrapText="1"/>
    </xf>
    <xf numFmtId="0" fontId="4" fillId="12" borderId="1" xfId="0" applyFont="1" applyFill="1" applyBorder="1" applyAlignment="1">
      <alignment horizontal="center" vertical="center" wrapText="1"/>
    </xf>
    <xf numFmtId="0" fontId="6" fillId="12" borderId="6" xfId="0" applyFont="1" applyFill="1" applyBorder="1" applyAlignment="1">
      <alignment horizontal="center" vertical="top" wrapText="1"/>
    </xf>
    <xf numFmtId="0" fontId="6" fillId="12" borderId="2" xfId="0" applyFont="1" applyFill="1" applyBorder="1" applyAlignment="1">
      <alignment horizontal="center" vertical="top" wrapText="1"/>
    </xf>
    <xf numFmtId="0" fontId="3" fillId="0" borderId="5" xfId="2" applyBorder="1" applyAlignment="1">
      <alignment horizontal="left" vertical="top" wrapText="1"/>
    </xf>
    <xf numFmtId="0" fontId="9" fillId="16" borderId="1" xfId="0" applyFont="1" applyFill="1" applyBorder="1" applyAlignment="1">
      <alignment horizontal="center" wrapText="1"/>
    </xf>
    <xf numFmtId="0" fontId="6" fillId="12" borderId="9"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3" fillId="0" borderId="8" xfId="2" applyBorder="1" applyAlignment="1">
      <alignment horizontal="left" wrapText="1"/>
    </xf>
    <xf numFmtId="0" fontId="4" fillId="4" borderId="0" xfId="0" applyFont="1" applyFill="1" applyAlignment="1">
      <alignment horizontal="left" vertical="center" wrapText="1"/>
    </xf>
    <xf numFmtId="0" fontId="4" fillId="4" borderId="2" xfId="0" applyFont="1" applyFill="1" applyBorder="1" applyAlignment="1">
      <alignment horizontal="left" vertical="center" wrapText="1"/>
    </xf>
    <xf numFmtId="0" fontId="4" fillId="0" borderId="9"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4" xfId="0" applyFont="1" applyFill="1" applyBorder="1" applyAlignment="1">
      <alignment horizontal="left" vertical="center" wrapText="1"/>
    </xf>
    <xf numFmtId="0" fontId="3" fillId="0" borderId="3" xfId="2" applyFill="1" applyBorder="1" applyAlignment="1">
      <alignment horizontal="left" vertical="center" wrapText="1"/>
    </xf>
    <xf numFmtId="0" fontId="3" fillId="0" borderId="8" xfId="2" applyFill="1" applyBorder="1" applyAlignment="1">
      <alignment horizontal="left" vertical="center" wrapText="1"/>
    </xf>
    <xf numFmtId="0" fontId="3" fillId="0" borderId="4" xfId="2" applyFill="1" applyBorder="1" applyAlignment="1">
      <alignment horizontal="left" vertical="center" wrapText="1"/>
    </xf>
    <xf numFmtId="0" fontId="0" fillId="0" borderId="2" xfId="0" applyBorder="1" applyAlignment="1">
      <alignment horizontal="center"/>
    </xf>
    <xf numFmtId="4" fontId="0" fillId="0" borderId="1"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17" borderId="1" xfId="0" applyNumberFormat="1" applyFill="1" applyBorder="1" applyAlignment="1">
      <alignment horizontal="center" vertical="center" wrapText="1"/>
    </xf>
    <xf numFmtId="3" fontId="0" fillId="0" borderId="1" xfId="0" applyNumberFormat="1" applyBorder="1" applyAlignment="1">
      <alignment horizontal="center" vertical="center"/>
    </xf>
    <xf numFmtId="165" fontId="0" fillId="18" borderId="1" xfId="0" applyNumberFormat="1" applyFill="1" applyBorder="1" applyAlignment="1">
      <alignment horizontal="center" vertical="top" wrapText="1"/>
    </xf>
    <xf numFmtId="166" fontId="0" fillId="18" borderId="1" xfId="0" applyNumberFormat="1" applyFill="1" applyBorder="1" applyAlignment="1">
      <alignment horizontal="center" vertical="top" wrapText="1"/>
    </xf>
    <xf numFmtId="172" fontId="0" fillId="0" borderId="1" xfId="0" applyNumberFormat="1" applyFont="1" applyFill="1" applyBorder="1" applyAlignment="1">
      <alignment horizontal="center" vertical="center" wrapText="1"/>
    </xf>
    <xf numFmtId="172" fontId="4" fillId="0" borderId="1" xfId="0" applyNumberFormat="1" applyFont="1" applyFill="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st.gov.in/callforproposals/revised-india-slovenia-joint-st-call-2020" TargetMode="External"/><Relationship Id="rId13" Type="http://schemas.openxmlformats.org/officeDocument/2006/relationships/hyperlink" Target="https://dst.gov.in/call-for-proposals" TargetMode="External"/><Relationship Id="rId3" Type="http://schemas.openxmlformats.org/officeDocument/2006/relationships/hyperlink" Target="https://dst.gov.in/sites/default/files/DST_DAAD_PPP_2020-21%20%282%29-converted.pdf" TargetMode="External"/><Relationship Id="rId7" Type="http://schemas.openxmlformats.org/officeDocument/2006/relationships/hyperlink" Target="https://dst.gov.in/callforproposals/india-sweden-collaborative-industrial-research-development-programme-2020-smart" TargetMode="External"/><Relationship Id="rId12" Type="http://schemas.openxmlformats.org/officeDocument/2006/relationships/hyperlink" Target="https://dst.gov.in/sites/default/files/Indo-NorwayJointCall-Nano-2018%20pdf.pdf" TargetMode="External"/><Relationship Id="rId2" Type="http://schemas.openxmlformats.org/officeDocument/2006/relationships/hyperlink" Target="https://dst.gov.in/sites/default/files/Joint%20Call-Austria-India_final-converted.pdf" TargetMode="External"/><Relationship Id="rId16" Type="http://schemas.openxmlformats.org/officeDocument/2006/relationships/printerSettings" Target="../printerSettings/printerSettings1.bin"/><Relationship Id="rId1" Type="http://schemas.openxmlformats.org/officeDocument/2006/relationships/hyperlink" Target="https://dst.gov.in/sites/default/files/Indo-Danish%20joint%20call%20in%20Green%20fuels-converted.pdf" TargetMode="External"/><Relationship Id="rId6" Type="http://schemas.openxmlformats.org/officeDocument/2006/relationships/hyperlink" Target="https://dst.gov.in/callforproposals/indo-italian-call-proposals-date-extended-till-30th-april-2021" TargetMode="External"/><Relationship Id="rId11" Type="http://schemas.openxmlformats.org/officeDocument/2006/relationships/hyperlink" Target="https://www.vinnova.se/globalassets/utlysningar/2019-02167/omgangar/utlysningstext-samarbete-med-indien-2021-tidsplan-uppdaterad-in-english.pdf1105836.pdf?cb=20210519135702" TargetMode="External"/><Relationship Id="rId5" Type="http://schemas.openxmlformats.org/officeDocument/2006/relationships/hyperlink" Target="https://dst.gov.in/callforproposals/indo-german-science-technology-centre-igstc-call-2020" TargetMode="External"/><Relationship Id="rId15" Type="http://schemas.openxmlformats.org/officeDocument/2006/relationships/hyperlink" Target="https://trade.efta.int/" TargetMode="External"/><Relationship Id="rId10" Type="http://schemas.openxmlformats.org/officeDocument/2006/relationships/hyperlink" Target="https://dst.gov.in/callforproposals/indo-poland-joint-research-programme-call-proposals-2019" TargetMode="External"/><Relationship Id="rId4" Type="http://schemas.openxmlformats.org/officeDocument/2006/relationships/hyperlink" Target="https://dst.gov.in/sites/default/files/India-%20Belgium%20Networking%20call%202021%20revised.pdf" TargetMode="External"/><Relationship Id="rId9" Type="http://schemas.openxmlformats.org/officeDocument/2006/relationships/hyperlink" Target="https://dst.gov.in/callforproposals/revised-india-portugal-joint-st-call-2020" TargetMode="External"/><Relationship Id="rId14" Type="http://schemas.openxmlformats.org/officeDocument/2006/relationships/hyperlink" Target="https://webgate.ec.europa.eu/isdb_results/factsheets/country/details_india_en.pdf"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dst.gov.in/call-for-proposals" TargetMode="External"/><Relationship Id="rId3" Type="http://schemas.openxmlformats.org/officeDocument/2006/relationships/hyperlink" Target="https://ec.europa.eu/info/research-and-innovation/funding/funding-opportunities/funding-programmes-and-open-calls/horizon-europe_en" TargetMode="External"/><Relationship Id="rId7" Type="http://schemas.openxmlformats.org/officeDocument/2006/relationships/hyperlink" Target="https://cdn2.euraxess.org/sites/default/files/eu-india_ri_cooperation_brochure.pdf" TargetMode="External"/><Relationship Id="rId2" Type="http://schemas.openxmlformats.org/officeDocument/2006/relationships/hyperlink" Target="https://ec.europa.eu/research-and-innovation/en/projects/success-stories/all?field_project_participants_target_id=1125&amp;field_sus_themes_target_id=All&amp;field_sus_themes_target_id_1=All&amp;project_acronyms=All&amp;field_project_number_value=&amp;field_project_coordinator_value=&amp;field_project_duration_value=&amp;field_project_duration_end_value=" TargetMode="External"/><Relationship Id="rId1" Type="http://schemas.openxmlformats.org/officeDocument/2006/relationships/hyperlink" Target="https://eeas.europa.eu/sites/default/files/international_partnerships.pdf" TargetMode="External"/><Relationship Id="rId6" Type="http://schemas.openxmlformats.org/officeDocument/2006/relationships/hyperlink" Target="https://ec.europa.eu/research/participants/data/ref/h2020/other/hi/h2020_localsupp_india_en.pdf" TargetMode="External"/><Relationship Id="rId5" Type="http://schemas.openxmlformats.org/officeDocument/2006/relationships/hyperlink" Target="https://ec.europa.eu/info/research-and-innovation/strategy/strategy-2020-2024/europe-world/international-cooperation/india_en" TargetMode="External"/><Relationship Id="rId4" Type="http://schemas.openxmlformats.org/officeDocument/2006/relationships/hyperlink" Target="https://cordis.europa.eu/project/id/821423" TargetMode="External"/><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hyperlink" Target="https://eeas.europa.eu/sites/default/files/international_partnerships.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c.europa.eu/regional_policy/sources/cooperate/international/pdf/eu-india-joint-declaration-partnership-smart-and-sustainable-urbanisation.pdf" TargetMode="External"/><Relationship Id="rId3" Type="http://schemas.openxmlformats.org/officeDocument/2006/relationships/hyperlink" Target="https://euindiabusinesssupport.eu/the-indo-european-water-partnership/" TargetMode="External"/><Relationship Id="rId7" Type="http://schemas.openxmlformats.org/officeDocument/2006/relationships/hyperlink" Target="https://www.consilium.europa.eu/media/23673/20160330-joint-declaration-energy-climate.pdf" TargetMode="External"/><Relationship Id="rId2" Type="http://schemas.openxmlformats.org/officeDocument/2006/relationships/hyperlink" Target="https://www.eu-rei.com/index.html" TargetMode="External"/><Relationship Id="rId1" Type="http://schemas.openxmlformats.org/officeDocument/2006/relationships/hyperlink" Target="https://ieup.eu/projects-dashboard" TargetMode="External"/><Relationship Id="rId6" Type="http://schemas.openxmlformats.org/officeDocument/2006/relationships/hyperlink" Target="https://www.iewp.eu/stake-holders" TargetMode="External"/><Relationship Id="rId5" Type="http://schemas.openxmlformats.org/officeDocument/2006/relationships/hyperlink" Target="https://www.cecp-eu.in/" TargetMode="External"/><Relationship Id="rId10" Type="http://schemas.openxmlformats.org/officeDocument/2006/relationships/printerSettings" Target="../printerSettings/printerSettings2.bin"/><Relationship Id="rId4" Type="http://schemas.openxmlformats.org/officeDocument/2006/relationships/hyperlink" Target="https://www.indiaeu-ictstandards.in/about-us/" TargetMode="External"/><Relationship Id="rId9" Type="http://schemas.openxmlformats.org/officeDocument/2006/relationships/hyperlink" Target="https://ec.europa.eu/regional_policy/en/policy/cooperation/international/india/"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ordis.europa.eu/project/id/821423" TargetMode="External"/><Relationship Id="rId13" Type="http://schemas.openxmlformats.org/officeDocument/2006/relationships/hyperlink" Target="http://www.paniwater.eu/about-us/" TargetMode="External"/><Relationship Id="rId3" Type="http://schemas.openxmlformats.org/officeDocument/2006/relationships/hyperlink" Target="https://www.lotus-india.eu/" TargetMode="External"/><Relationship Id="rId7" Type="http://schemas.openxmlformats.org/officeDocument/2006/relationships/hyperlink" Target="https://cordis.europa.eu/project/id/820881" TargetMode="External"/><Relationship Id="rId12" Type="http://schemas.openxmlformats.org/officeDocument/2006/relationships/hyperlink" Target="http://www.paniwater.eu/india-eu-projects/" TargetMode="External"/><Relationship Id="rId17" Type="http://schemas.openxmlformats.org/officeDocument/2006/relationships/printerSettings" Target="../printerSettings/printerSettings3.bin"/><Relationship Id="rId2" Type="http://schemas.openxmlformats.org/officeDocument/2006/relationships/hyperlink" Target="https://en.uit.no/project/springeuindia-eu/partners" TargetMode="External"/><Relationship Id="rId16" Type="http://schemas.openxmlformats.org/officeDocument/2006/relationships/hyperlink" Target="https://projectsaraswati2.com/consortium/" TargetMode="External"/><Relationship Id="rId1" Type="http://schemas.openxmlformats.org/officeDocument/2006/relationships/hyperlink" Target="https://pavitra-ganga.eu/en/partners/pavitra-ganga-partners" TargetMode="External"/><Relationship Id="rId6" Type="http://schemas.openxmlformats.org/officeDocument/2006/relationships/hyperlink" Target="https://cordis.europa.eu/project/id/821410" TargetMode="External"/><Relationship Id="rId11" Type="http://schemas.openxmlformats.org/officeDocument/2006/relationships/hyperlink" Target="https://cordis.europa.eu/project/id/820718" TargetMode="External"/><Relationship Id="rId5" Type="http://schemas.openxmlformats.org/officeDocument/2006/relationships/hyperlink" Target="https://www.pavitr.net/index.php/partners.html" TargetMode="External"/><Relationship Id="rId15" Type="http://schemas.openxmlformats.org/officeDocument/2006/relationships/hyperlink" Target="https://www.lotus-india.eu/index.php/consortium/" TargetMode="External"/><Relationship Id="rId10" Type="http://schemas.openxmlformats.org/officeDocument/2006/relationships/hyperlink" Target="https://cordis.europa.eu/project/id/821051" TargetMode="External"/><Relationship Id="rId4" Type="http://schemas.openxmlformats.org/officeDocument/2006/relationships/hyperlink" Target="https://cordis.europa.eu/project/id/820906" TargetMode="External"/><Relationship Id="rId9" Type="http://schemas.openxmlformats.org/officeDocument/2006/relationships/hyperlink" Target="https://cordis.europa.eu/project/id/821427" TargetMode="External"/><Relationship Id="rId14" Type="http://schemas.openxmlformats.org/officeDocument/2006/relationships/hyperlink" Target="https://www.india-h2o.eu/copy-of-project-partners"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ieup.eu/project-details/12" TargetMode="External"/><Relationship Id="rId18" Type="http://schemas.openxmlformats.org/officeDocument/2006/relationships/hyperlink" Target="https://ieup.eu/project-details/21" TargetMode="External"/><Relationship Id="rId26" Type="http://schemas.openxmlformats.org/officeDocument/2006/relationships/hyperlink" Target="https://ieup.eu/project-details/32" TargetMode="External"/><Relationship Id="rId39" Type="http://schemas.openxmlformats.org/officeDocument/2006/relationships/hyperlink" Target="https://ieup.eu/project-details/67" TargetMode="External"/><Relationship Id="rId21" Type="http://schemas.openxmlformats.org/officeDocument/2006/relationships/hyperlink" Target="https://ieup.eu/project-details/25" TargetMode="External"/><Relationship Id="rId34" Type="http://schemas.openxmlformats.org/officeDocument/2006/relationships/hyperlink" Target="https://ieup.eu/project-details/56" TargetMode="External"/><Relationship Id="rId42" Type="http://schemas.openxmlformats.org/officeDocument/2006/relationships/hyperlink" Target="https://ieup.eu/project-details/70" TargetMode="External"/><Relationship Id="rId47" Type="http://schemas.openxmlformats.org/officeDocument/2006/relationships/hyperlink" Target="https://ieup.eu/project-details/76" TargetMode="External"/><Relationship Id="rId50" Type="http://schemas.openxmlformats.org/officeDocument/2006/relationships/hyperlink" Target="https://ieup.eu/project-details/31" TargetMode="External"/><Relationship Id="rId55" Type="http://schemas.openxmlformats.org/officeDocument/2006/relationships/hyperlink" Target="https://ieup.eu/project-details/6" TargetMode="External"/><Relationship Id="rId7" Type="http://schemas.openxmlformats.org/officeDocument/2006/relationships/hyperlink" Target="https://ieup.eu/project-details/46" TargetMode="External"/><Relationship Id="rId2" Type="http://schemas.openxmlformats.org/officeDocument/2006/relationships/hyperlink" Target="https://ieup.eu/project-details/4" TargetMode="External"/><Relationship Id="rId16" Type="http://schemas.openxmlformats.org/officeDocument/2006/relationships/hyperlink" Target="https://ieup.eu/project-details/18" TargetMode="External"/><Relationship Id="rId29" Type="http://schemas.openxmlformats.org/officeDocument/2006/relationships/hyperlink" Target="https://ieup.eu/project-details/42" TargetMode="External"/><Relationship Id="rId11" Type="http://schemas.openxmlformats.org/officeDocument/2006/relationships/hyperlink" Target="https://ieup.eu/project-details/8" TargetMode="External"/><Relationship Id="rId24" Type="http://schemas.openxmlformats.org/officeDocument/2006/relationships/hyperlink" Target="https://ieup.eu/project-details/29" TargetMode="External"/><Relationship Id="rId32" Type="http://schemas.openxmlformats.org/officeDocument/2006/relationships/hyperlink" Target="https://ieup.eu/project-details/51" TargetMode="External"/><Relationship Id="rId37" Type="http://schemas.openxmlformats.org/officeDocument/2006/relationships/hyperlink" Target="https://ieup.eu/project-details/63" TargetMode="External"/><Relationship Id="rId40" Type="http://schemas.openxmlformats.org/officeDocument/2006/relationships/hyperlink" Target="https://ieup.eu/project-details/68" TargetMode="External"/><Relationship Id="rId45" Type="http://schemas.openxmlformats.org/officeDocument/2006/relationships/hyperlink" Target="https://ieup.eu/project-details/74" TargetMode="External"/><Relationship Id="rId53" Type="http://schemas.openxmlformats.org/officeDocument/2006/relationships/hyperlink" Target="https://ieup.eu/project-details/19" TargetMode="External"/><Relationship Id="rId5" Type="http://schemas.openxmlformats.org/officeDocument/2006/relationships/hyperlink" Target="https://ieup.eu/our-projects" TargetMode="External"/><Relationship Id="rId19" Type="http://schemas.openxmlformats.org/officeDocument/2006/relationships/hyperlink" Target="https://ieup.eu/project-details/22" TargetMode="External"/><Relationship Id="rId4" Type="http://schemas.openxmlformats.org/officeDocument/2006/relationships/hyperlink" Target="https://www.mobiliseyourcity.net/" TargetMode="External"/><Relationship Id="rId9" Type="http://schemas.openxmlformats.org/officeDocument/2006/relationships/hyperlink" Target="https://ieup.eu/project-details/59" TargetMode="External"/><Relationship Id="rId14" Type="http://schemas.openxmlformats.org/officeDocument/2006/relationships/hyperlink" Target="https://ieup.eu/project-details/16" TargetMode="External"/><Relationship Id="rId22" Type="http://schemas.openxmlformats.org/officeDocument/2006/relationships/hyperlink" Target="https://ieup.eu/project-details/27" TargetMode="External"/><Relationship Id="rId27" Type="http://schemas.openxmlformats.org/officeDocument/2006/relationships/hyperlink" Target="https://ieup.eu/project-details/38" TargetMode="External"/><Relationship Id="rId30" Type="http://schemas.openxmlformats.org/officeDocument/2006/relationships/hyperlink" Target="https://ieup.eu/project-details/43" TargetMode="External"/><Relationship Id="rId35" Type="http://schemas.openxmlformats.org/officeDocument/2006/relationships/hyperlink" Target="https://ieup.eu/project-details/57" TargetMode="External"/><Relationship Id="rId43" Type="http://schemas.openxmlformats.org/officeDocument/2006/relationships/hyperlink" Target="https://ieup.eu/project-details/72" TargetMode="External"/><Relationship Id="rId48" Type="http://schemas.openxmlformats.org/officeDocument/2006/relationships/hyperlink" Target="https://ieup.eu/project-details/77" TargetMode="External"/><Relationship Id="rId56" Type="http://schemas.openxmlformats.org/officeDocument/2006/relationships/hyperlink" Target="https://ieup.eu/project-details/47" TargetMode="External"/><Relationship Id="rId8" Type="http://schemas.openxmlformats.org/officeDocument/2006/relationships/hyperlink" Target="https://ieup.eu/project-details/53" TargetMode="External"/><Relationship Id="rId51" Type="http://schemas.openxmlformats.org/officeDocument/2006/relationships/hyperlink" Target="https://ieup.eu/project-details/35" TargetMode="External"/><Relationship Id="rId3" Type="http://schemas.openxmlformats.org/officeDocument/2006/relationships/hyperlink" Target="https://ieup.eu/project-details/5" TargetMode="External"/><Relationship Id="rId12" Type="http://schemas.openxmlformats.org/officeDocument/2006/relationships/hyperlink" Target="https://ieup.eu/project-details/9" TargetMode="External"/><Relationship Id="rId17" Type="http://schemas.openxmlformats.org/officeDocument/2006/relationships/hyperlink" Target="https://ieup.eu/project-details/20" TargetMode="External"/><Relationship Id="rId25" Type="http://schemas.openxmlformats.org/officeDocument/2006/relationships/hyperlink" Target="https://ieup.eu/project-details/30" TargetMode="External"/><Relationship Id="rId33" Type="http://schemas.openxmlformats.org/officeDocument/2006/relationships/hyperlink" Target="https://ieup.eu/project-details/52" TargetMode="External"/><Relationship Id="rId38" Type="http://schemas.openxmlformats.org/officeDocument/2006/relationships/hyperlink" Target="https://ieup.eu/project-details/66" TargetMode="External"/><Relationship Id="rId46" Type="http://schemas.openxmlformats.org/officeDocument/2006/relationships/hyperlink" Target="https://ieup.eu/project-details/75" TargetMode="External"/><Relationship Id="rId20" Type="http://schemas.openxmlformats.org/officeDocument/2006/relationships/hyperlink" Target="https://ieup.eu/project-details/24" TargetMode="External"/><Relationship Id="rId41" Type="http://schemas.openxmlformats.org/officeDocument/2006/relationships/hyperlink" Target="https://ieup.eu/project-details/69" TargetMode="External"/><Relationship Id="rId54" Type="http://schemas.openxmlformats.org/officeDocument/2006/relationships/hyperlink" Target="https://ieup.eu/project-details/40" TargetMode="External"/><Relationship Id="rId1" Type="http://schemas.openxmlformats.org/officeDocument/2006/relationships/hyperlink" Target="http://apfbcs.nic.in/index.html" TargetMode="External"/><Relationship Id="rId6" Type="http://schemas.openxmlformats.org/officeDocument/2006/relationships/hyperlink" Target="https://ieup.eu/project-details/45" TargetMode="External"/><Relationship Id="rId15" Type="http://schemas.openxmlformats.org/officeDocument/2006/relationships/hyperlink" Target="https://ieup.eu/project-details/17" TargetMode="External"/><Relationship Id="rId23" Type="http://schemas.openxmlformats.org/officeDocument/2006/relationships/hyperlink" Target="https://ieup.eu/project-details/28" TargetMode="External"/><Relationship Id="rId28" Type="http://schemas.openxmlformats.org/officeDocument/2006/relationships/hyperlink" Target="https://ieup.eu/project-details/39" TargetMode="External"/><Relationship Id="rId36" Type="http://schemas.openxmlformats.org/officeDocument/2006/relationships/hyperlink" Target="https://ieup.eu/project-details/60" TargetMode="External"/><Relationship Id="rId49" Type="http://schemas.openxmlformats.org/officeDocument/2006/relationships/hyperlink" Target="https://ieup.eu/project-details/78" TargetMode="External"/><Relationship Id="rId57" Type="http://schemas.openxmlformats.org/officeDocument/2006/relationships/printerSettings" Target="../printerSettings/printerSettings4.bin"/><Relationship Id="rId10" Type="http://schemas.openxmlformats.org/officeDocument/2006/relationships/hyperlink" Target="https://ieup.eu/project-details/71" TargetMode="External"/><Relationship Id="rId31" Type="http://schemas.openxmlformats.org/officeDocument/2006/relationships/hyperlink" Target="https://ieup.eu/project-details/50" TargetMode="External"/><Relationship Id="rId44" Type="http://schemas.openxmlformats.org/officeDocument/2006/relationships/hyperlink" Target="https://ieup.eu/project-details/73" TargetMode="External"/><Relationship Id="rId52" Type="http://schemas.openxmlformats.org/officeDocument/2006/relationships/hyperlink" Target="https://ieup.eu/project-details/7"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cordis.europa.eu/project/id/101018420" TargetMode="External"/><Relationship Id="rId13" Type="http://schemas.openxmlformats.org/officeDocument/2006/relationships/hyperlink" Target="https://cordis.europa.eu/project/id/101000226" TargetMode="External"/><Relationship Id="rId18" Type="http://schemas.openxmlformats.org/officeDocument/2006/relationships/hyperlink" Target="https://cordis.europa.eu/project/id/824392" TargetMode="External"/><Relationship Id="rId26" Type="http://schemas.openxmlformats.org/officeDocument/2006/relationships/hyperlink" Target="https://cordis.europa.eu/project/id/851437" TargetMode="External"/><Relationship Id="rId3" Type="http://schemas.openxmlformats.org/officeDocument/2006/relationships/hyperlink" Target="https://cordis.europa.eu/project/id/894416" TargetMode="External"/><Relationship Id="rId21" Type="http://schemas.openxmlformats.org/officeDocument/2006/relationships/hyperlink" Target="https://cordis.europa.eu/project/id/756194" TargetMode="External"/><Relationship Id="rId7" Type="http://schemas.openxmlformats.org/officeDocument/2006/relationships/hyperlink" Target="https://cordis.europa.eu/project/id/101031636" TargetMode="External"/><Relationship Id="rId12" Type="http://schemas.openxmlformats.org/officeDocument/2006/relationships/hyperlink" Target="https://cordis.europa.eu/project/id/898029" TargetMode="External"/><Relationship Id="rId17" Type="http://schemas.openxmlformats.org/officeDocument/2006/relationships/hyperlink" Target="https://cordis.europa.eu/project/id/824441" TargetMode="External"/><Relationship Id="rId25" Type="http://schemas.openxmlformats.org/officeDocument/2006/relationships/hyperlink" Target="https://cordis.europa.eu/project/id/101002897" TargetMode="External"/><Relationship Id="rId2" Type="http://schemas.openxmlformats.org/officeDocument/2006/relationships/hyperlink" Target="https://cordis.europa.eu/project/id/895924" TargetMode="External"/><Relationship Id="rId16" Type="http://schemas.openxmlformats.org/officeDocument/2006/relationships/hyperlink" Target="https://cordis.europa.eu/project/id/101027598" TargetMode="External"/><Relationship Id="rId20" Type="http://schemas.openxmlformats.org/officeDocument/2006/relationships/hyperlink" Target="https://cordis.europa.eu/project/id/873119" TargetMode="External"/><Relationship Id="rId1" Type="http://schemas.openxmlformats.org/officeDocument/2006/relationships/hyperlink" Target="https://cordis.europa.eu/project/id/101004815" TargetMode="External"/><Relationship Id="rId6" Type="http://schemas.openxmlformats.org/officeDocument/2006/relationships/hyperlink" Target="https://cordis.europa.eu/project/id/101033051" TargetMode="External"/><Relationship Id="rId11" Type="http://schemas.openxmlformats.org/officeDocument/2006/relationships/hyperlink" Target="https://cordis.europa.eu/project/id/101002985" TargetMode="External"/><Relationship Id="rId24" Type="http://schemas.openxmlformats.org/officeDocument/2006/relationships/hyperlink" Target="https://cordis.europa.eu/project/id/964270" TargetMode="External"/><Relationship Id="rId5" Type="http://schemas.openxmlformats.org/officeDocument/2006/relationships/hyperlink" Target="https://cordis.europa.eu/project/id/714285" TargetMode="External"/><Relationship Id="rId15" Type="http://schemas.openxmlformats.org/officeDocument/2006/relationships/hyperlink" Target="https://cordis.europa.eu/project/id/802202" TargetMode="External"/><Relationship Id="rId23" Type="http://schemas.openxmlformats.org/officeDocument/2006/relationships/hyperlink" Target="https://cordis.europa.eu/project/id/874653" TargetMode="External"/><Relationship Id="rId28" Type="http://schemas.openxmlformats.org/officeDocument/2006/relationships/printerSettings" Target="../printerSettings/printerSettings5.bin"/><Relationship Id="rId10" Type="http://schemas.openxmlformats.org/officeDocument/2006/relationships/hyperlink" Target="https://cordis.europa.eu/project/id/101022587" TargetMode="External"/><Relationship Id="rId19" Type="http://schemas.openxmlformats.org/officeDocument/2006/relationships/hyperlink" Target="https://cordis.europa.eu/project/id/821471" TargetMode="External"/><Relationship Id="rId4" Type="http://schemas.openxmlformats.org/officeDocument/2006/relationships/hyperlink" Target="https://cordis.europa.eu/project/id/874650" TargetMode="External"/><Relationship Id="rId9" Type="http://schemas.openxmlformats.org/officeDocument/2006/relationships/hyperlink" Target="https://cordis.europa.eu/project/id/896642" TargetMode="External"/><Relationship Id="rId14" Type="http://schemas.openxmlformats.org/officeDocument/2006/relationships/hyperlink" Target="https://cordis.europa.eu/project/id/759239" TargetMode="External"/><Relationship Id="rId22" Type="http://schemas.openxmlformats.org/officeDocument/2006/relationships/hyperlink" Target="https://cordis.europa.eu/project/id/864648" TargetMode="External"/><Relationship Id="rId27" Type="http://schemas.openxmlformats.org/officeDocument/2006/relationships/hyperlink" Target="https://cordis.europa.eu/project/id/874866"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eib.org/en/projects/loans/all/20180069" TargetMode="External"/><Relationship Id="rId13" Type="http://schemas.openxmlformats.org/officeDocument/2006/relationships/hyperlink" Target="https://www.eib.org/en/projects/loans/all/20130338" TargetMode="External"/><Relationship Id="rId18" Type="http://schemas.openxmlformats.org/officeDocument/2006/relationships/hyperlink" Target="https://www.eib.org/en/projects/pipelines/all/20090004" TargetMode="External"/><Relationship Id="rId3" Type="http://schemas.openxmlformats.org/officeDocument/2006/relationships/hyperlink" Target="https://www.eib.org/en/projects/pipelines/all/20190849" TargetMode="External"/><Relationship Id="rId21" Type="http://schemas.openxmlformats.org/officeDocument/2006/relationships/printerSettings" Target="../printerSettings/printerSettings6.bin"/><Relationship Id="rId7" Type="http://schemas.openxmlformats.org/officeDocument/2006/relationships/hyperlink" Target="https://www.eib.org/en/projects/pipelines/all/20190889" TargetMode="External"/><Relationship Id="rId12" Type="http://schemas.openxmlformats.org/officeDocument/2006/relationships/hyperlink" Target="https://www.eib.org/en/projects/pipelines/all/20130339" TargetMode="External"/><Relationship Id="rId17" Type="http://schemas.openxmlformats.org/officeDocument/2006/relationships/hyperlink" Target="https://www.eib.org/en/projects/pipelines/all/20080119" TargetMode="External"/><Relationship Id="rId2" Type="http://schemas.openxmlformats.org/officeDocument/2006/relationships/hyperlink" Target="https://www.eib.org/en/projects/pipelines/all/20160327" TargetMode="External"/><Relationship Id="rId16" Type="http://schemas.openxmlformats.org/officeDocument/2006/relationships/hyperlink" Target="https://www.eib.org/en/projects/pipelines/all/20110119" TargetMode="External"/><Relationship Id="rId20" Type="http://schemas.openxmlformats.org/officeDocument/2006/relationships/hyperlink" Target="https://www.eib.org/en/projects/pipelines/all/20140145" TargetMode="External"/><Relationship Id="rId1" Type="http://schemas.openxmlformats.org/officeDocument/2006/relationships/hyperlink" Target="https://www.eib.org/en/projects/pipelines/all/20200796" TargetMode="External"/><Relationship Id="rId6" Type="http://schemas.openxmlformats.org/officeDocument/2006/relationships/hyperlink" Target="https://www.eib.org/en/projects/pipelines/all/20140329" TargetMode="External"/><Relationship Id="rId11" Type="http://schemas.openxmlformats.org/officeDocument/2006/relationships/hyperlink" Target="https://www.eib.org/en/projects/pipelines/all/20150931" TargetMode="External"/><Relationship Id="rId5" Type="http://schemas.openxmlformats.org/officeDocument/2006/relationships/hyperlink" Target="https://www.eib.org/en/projects/pipelines/all/20160816" TargetMode="External"/><Relationship Id="rId15" Type="http://schemas.openxmlformats.org/officeDocument/2006/relationships/hyperlink" Target="https://www.eib.org/en/projects/pipelines/all/20100655" TargetMode="External"/><Relationship Id="rId10" Type="http://schemas.openxmlformats.org/officeDocument/2006/relationships/hyperlink" Target="https://www.eib.org/en/registers/all/74961149" TargetMode="External"/><Relationship Id="rId19" Type="http://schemas.openxmlformats.org/officeDocument/2006/relationships/hyperlink" Target="https://www.eib.org/en/projects/pipelines/all/20020522" TargetMode="External"/><Relationship Id="rId4" Type="http://schemas.openxmlformats.org/officeDocument/2006/relationships/hyperlink" Target="https://www.eib.org/en/projects/pipelines/all/20170403" TargetMode="External"/><Relationship Id="rId9" Type="http://schemas.openxmlformats.org/officeDocument/2006/relationships/hyperlink" Target="https://www.eib.org/en/projects/pipelines/all/20160527" TargetMode="External"/><Relationship Id="rId14" Type="http://schemas.openxmlformats.org/officeDocument/2006/relationships/hyperlink" Target="https://www.eib.org/en/projects/pipelines/all/20110406"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dst.gov.in/callforproposals/revised-india-slovenia-joint-st-call-2020" TargetMode="External"/><Relationship Id="rId13" Type="http://schemas.openxmlformats.org/officeDocument/2006/relationships/hyperlink" Target="https://dst.gov.in/call-for-proposals" TargetMode="External"/><Relationship Id="rId3" Type="http://schemas.openxmlformats.org/officeDocument/2006/relationships/hyperlink" Target="https://dst.gov.in/sites/default/files/DST_DAAD_PPP_2020-21%20%282%29-converted.pdf" TargetMode="External"/><Relationship Id="rId7" Type="http://schemas.openxmlformats.org/officeDocument/2006/relationships/hyperlink" Target="https://dst.gov.in/callforproposals/india-sweden-collaborative-industrial-research-development-programme-2020-smart" TargetMode="External"/><Relationship Id="rId12" Type="http://schemas.openxmlformats.org/officeDocument/2006/relationships/hyperlink" Target="https://dst.gov.in/sites/default/files/Indo-NorwayJointCall-Nano-2018%20pdf.pdf" TargetMode="External"/><Relationship Id="rId2" Type="http://schemas.openxmlformats.org/officeDocument/2006/relationships/hyperlink" Target="https://dst.gov.in/sites/default/files/Joint%20Call-Austria-India_final-converted.pdf" TargetMode="External"/><Relationship Id="rId1" Type="http://schemas.openxmlformats.org/officeDocument/2006/relationships/hyperlink" Target="https://dst.gov.in/sites/default/files/Indo-Danish%20joint%20call%20in%20Green%20fuels-converted.pdf" TargetMode="External"/><Relationship Id="rId6" Type="http://schemas.openxmlformats.org/officeDocument/2006/relationships/hyperlink" Target="https://dst.gov.in/callforproposals/indo-italian-call-proposals-date-extended-till-30th-april-2021" TargetMode="External"/><Relationship Id="rId11" Type="http://schemas.openxmlformats.org/officeDocument/2006/relationships/hyperlink" Target="https://www.vinnova.se/globalassets/utlysningar/2019-02167/omgangar/utlysningstext-samarbete-med-indien-2021-tidsplan-uppdaterad-in-english.pdf1105836.pdf?cb=20210519135702" TargetMode="External"/><Relationship Id="rId5" Type="http://schemas.openxmlformats.org/officeDocument/2006/relationships/hyperlink" Target="https://dst.gov.in/callforproposals/indo-german-science-technology-centre-igstc-call-2020" TargetMode="External"/><Relationship Id="rId10" Type="http://schemas.openxmlformats.org/officeDocument/2006/relationships/hyperlink" Target="https://dst.gov.in/callforproposals/indo-poland-joint-research-programme-call-proposals-2019" TargetMode="External"/><Relationship Id="rId4" Type="http://schemas.openxmlformats.org/officeDocument/2006/relationships/hyperlink" Target="https://dst.gov.in/sites/default/files/India-%20Belgium%20Networking%20call%202021%20revised.pdf" TargetMode="External"/><Relationship Id="rId9" Type="http://schemas.openxmlformats.org/officeDocument/2006/relationships/hyperlink" Target="https://dst.gov.in/callforproposals/revised-india-portugal-joint-st-call-2020" TargetMode="External"/><Relationship Id="rId14"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hyperlink" Target="https://webgate.ec.europa.eu/isdb_results/factsheets/country/details_india_en.pdf" TargetMode="External"/><Relationship Id="rId7" Type="http://schemas.openxmlformats.org/officeDocument/2006/relationships/printerSettings" Target="../printerSettings/printerSettings8.bin"/><Relationship Id="rId2" Type="http://schemas.openxmlformats.org/officeDocument/2006/relationships/hyperlink" Target="https://dpiit.gov.in/sites/default/files/FDI%20Factsheet%20December%2C%202021.pdf" TargetMode="External"/><Relationship Id="rId1" Type="http://schemas.openxmlformats.org/officeDocument/2006/relationships/hyperlink" Target="https://dpiit.gov.in/sites/default/files/FDI%20Factsheet%20December%2C%202021.pdf" TargetMode="External"/><Relationship Id="rId6" Type="http://schemas.openxmlformats.org/officeDocument/2006/relationships/hyperlink" Target="https://trade.efta.int/" TargetMode="External"/><Relationship Id="rId5" Type="http://schemas.openxmlformats.org/officeDocument/2006/relationships/hyperlink" Target="https://webgate.ec.europa.eu/isdb_results/factsheets/country/details_india_en.pdf" TargetMode="External"/><Relationship Id="rId4" Type="http://schemas.openxmlformats.org/officeDocument/2006/relationships/hyperlink" Target="https://dpiit.gov.in/sites/default/files/European_Union_B_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736CF-945F-4210-8016-CDA24B6592C5}">
  <dimension ref="A1:I51"/>
  <sheetViews>
    <sheetView tabSelected="1" workbookViewId="0">
      <selection activeCell="E1" sqref="E1"/>
    </sheetView>
  </sheetViews>
  <sheetFormatPr defaultRowHeight="15" x14ac:dyDescent="0.25"/>
  <cols>
    <col min="1" max="1" width="37.140625" style="136" customWidth="1"/>
    <col min="2" max="2" width="16.7109375" customWidth="1"/>
    <col min="3" max="3" width="17.42578125" customWidth="1"/>
    <col min="4" max="4" width="19.7109375" customWidth="1"/>
    <col min="5" max="5" width="18" customWidth="1"/>
    <col min="6" max="6" width="15.42578125" customWidth="1"/>
  </cols>
  <sheetData>
    <row r="1" spans="1:3" x14ac:dyDescent="0.25">
      <c r="A1" s="177" t="s">
        <v>750</v>
      </c>
      <c r="B1" s="177"/>
      <c r="C1" s="177"/>
    </row>
    <row r="2" spans="1:3" ht="30" x14ac:dyDescent="0.25">
      <c r="A2" s="33"/>
      <c r="B2" s="33" t="s">
        <v>148</v>
      </c>
      <c r="C2" s="33" t="s">
        <v>759</v>
      </c>
    </row>
    <row r="3" spans="1:3" ht="30" x14ac:dyDescent="0.25">
      <c r="A3" s="166" t="s">
        <v>147</v>
      </c>
      <c r="B3" s="163">
        <v>351</v>
      </c>
      <c r="C3" s="163">
        <v>349.46</v>
      </c>
    </row>
    <row r="4" spans="1:3" ht="30" x14ac:dyDescent="0.25">
      <c r="A4" s="166" t="s">
        <v>751</v>
      </c>
      <c r="B4" s="163">
        <v>7</v>
      </c>
      <c r="C4" s="163">
        <v>19.64</v>
      </c>
    </row>
    <row r="5" spans="1:3" ht="30" x14ac:dyDescent="0.25">
      <c r="A5" s="166" t="s">
        <v>541</v>
      </c>
      <c r="B5" s="163">
        <v>58</v>
      </c>
      <c r="C5" s="227">
        <v>3659.63</v>
      </c>
    </row>
    <row r="6" spans="1:3" x14ac:dyDescent="0.25">
      <c r="A6" s="166" t="s">
        <v>248</v>
      </c>
      <c r="B6" s="163">
        <v>16</v>
      </c>
      <c r="C6" s="163">
        <v>32.67</v>
      </c>
    </row>
    <row r="7" spans="1:3" ht="30" x14ac:dyDescent="0.25">
      <c r="A7" s="166" t="s">
        <v>366</v>
      </c>
      <c r="B7" s="163">
        <v>12</v>
      </c>
      <c r="C7" s="163">
        <v>51.19</v>
      </c>
    </row>
    <row r="8" spans="1:3" ht="30" x14ac:dyDescent="0.25">
      <c r="A8" s="166" t="s">
        <v>85</v>
      </c>
      <c r="B8" s="163">
        <v>20</v>
      </c>
      <c r="C8" s="228">
        <v>4951</v>
      </c>
    </row>
    <row r="9" spans="1:3" x14ac:dyDescent="0.25">
      <c r="A9" s="9"/>
      <c r="B9" s="9"/>
    </row>
    <row r="10" spans="1:3" x14ac:dyDescent="0.25">
      <c r="A10" s="182" t="s">
        <v>752</v>
      </c>
      <c r="B10" s="182"/>
      <c r="C10" s="182"/>
    </row>
    <row r="11" spans="1:3" x14ac:dyDescent="0.25">
      <c r="A11" s="183" t="s">
        <v>753</v>
      </c>
      <c r="B11" s="183"/>
      <c r="C11" s="33" t="s">
        <v>754</v>
      </c>
    </row>
    <row r="12" spans="1:3" ht="48.75" customHeight="1" x14ac:dyDescent="0.25">
      <c r="A12" s="178" t="s">
        <v>572</v>
      </c>
      <c r="B12" s="178"/>
      <c r="C12" s="165" t="s">
        <v>755</v>
      </c>
    </row>
    <row r="13" spans="1:3" ht="39" customHeight="1" x14ac:dyDescent="0.25">
      <c r="A13" s="184" t="s">
        <v>757</v>
      </c>
      <c r="B13" s="184"/>
      <c r="C13" s="165" t="s">
        <v>755</v>
      </c>
    </row>
    <row r="14" spans="1:3" ht="48" customHeight="1" x14ac:dyDescent="0.25">
      <c r="A14" s="178" t="s">
        <v>598</v>
      </c>
      <c r="B14" s="178"/>
      <c r="C14" s="165" t="s">
        <v>755</v>
      </c>
    </row>
    <row r="15" spans="1:3" ht="49.5" customHeight="1" x14ac:dyDescent="0.25">
      <c r="A15" s="178" t="s">
        <v>758</v>
      </c>
      <c r="B15" s="178"/>
      <c r="C15" s="165" t="s">
        <v>755</v>
      </c>
    </row>
    <row r="16" spans="1:3" ht="38.25" customHeight="1" x14ac:dyDescent="0.25">
      <c r="A16" s="178" t="s">
        <v>614</v>
      </c>
      <c r="B16" s="178"/>
      <c r="C16" s="165" t="s">
        <v>755</v>
      </c>
    </row>
    <row r="17" spans="1:9" ht="31.5" customHeight="1" x14ac:dyDescent="0.25">
      <c r="A17" s="178" t="s">
        <v>756</v>
      </c>
      <c r="B17" s="178"/>
      <c r="C17" s="165" t="s">
        <v>755</v>
      </c>
    </row>
    <row r="18" spans="1:9" ht="33.75" customHeight="1" x14ac:dyDescent="0.25">
      <c r="A18" s="178" t="s">
        <v>630</v>
      </c>
      <c r="B18" s="178"/>
      <c r="C18" s="165" t="s">
        <v>755</v>
      </c>
    </row>
    <row r="19" spans="1:9" ht="30" customHeight="1" x14ac:dyDescent="0.25">
      <c r="A19" s="178" t="s">
        <v>636</v>
      </c>
      <c r="B19" s="178"/>
      <c r="C19" s="165" t="s">
        <v>755</v>
      </c>
    </row>
    <row r="20" spans="1:9" ht="26.25" customHeight="1" x14ac:dyDescent="0.25">
      <c r="A20" s="178" t="s">
        <v>644</v>
      </c>
      <c r="B20" s="178"/>
      <c r="C20" s="165" t="s">
        <v>755</v>
      </c>
    </row>
    <row r="21" spans="1:9" ht="31.5" customHeight="1" x14ac:dyDescent="0.25">
      <c r="A21" s="178" t="s">
        <v>651</v>
      </c>
      <c r="B21" s="178"/>
      <c r="C21" s="165" t="s">
        <v>755</v>
      </c>
    </row>
    <row r="22" spans="1:9" ht="35.25" customHeight="1" x14ac:dyDescent="0.25">
      <c r="A22" s="178" t="s">
        <v>662</v>
      </c>
      <c r="B22" s="178"/>
      <c r="C22" s="165" t="s">
        <v>755</v>
      </c>
    </row>
    <row r="23" spans="1:9" ht="48" customHeight="1" x14ac:dyDescent="0.25">
      <c r="A23" s="178" t="s">
        <v>668</v>
      </c>
      <c r="B23" s="178"/>
      <c r="C23" s="165" t="s">
        <v>755</v>
      </c>
    </row>
    <row r="24" spans="1:9" x14ac:dyDescent="0.25">
      <c r="A24" s="180" t="s">
        <v>677</v>
      </c>
      <c r="B24" s="180"/>
      <c r="C24" s="180"/>
      <c r="D24" s="164"/>
      <c r="E24" s="164"/>
      <c r="F24" s="164"/>
      <c r="G24" s="164"/>
      <c r="H24" s="164"/>
      <c r="I24" s="164"/>
    </row>
    <row r="25" spans="1:9" x14ac:dyDescent="0.25">
      <c r="A25" s="179"/>
      <c r="B25" s="179"/>
      <c r="C25" s="12"/>
    </row>
    <row r="26" spans="1:9" x14ac:dyDescent="0.25">
      <c r="A26" s="179"/>
      <c r="B26" s="179"/>
      <c r="C26" s="12"/>
    </row>
    <row r="27" spans="1:9" ht="31.5" customHeight="1" x14ac:dyDescent="0.25">
      <c r="A27" s="181" t="s">
        <v>760</v>
      </c>
      <c r="B27" s="181"/>
      <c r="C27" s="181"/>
    </row>
    <row r="28" spans="1:9" ht="30" customHeight="1" x14ac:dyDescent="0.25">
      <c r="A28" s="178" t="s">
        <v>761</v>
      </c>
      <c r="B28" s="178"/>
      <c r="C28" s="167">
        <v>90765.81</v>
      </c>
    </row>
    <row r="29" spans="1:9" ht="34.5" customHeight="1" x14ac:dyDescent="0.25">
      <c r="A29" s="178" t="s">
        <v>762</v>
      </c>
      <c r="B29" s="178"/>
      <c r="C29" s="167">
        <v>7672.69</v>
      </c>
    </row>
    <row r="30" spans="1:9" x14ac:dyDescent="0.25">
      <c r="A30" s="179"/>
      <c r="B30" s="179"/>
      <c r="C30" s="12"/>
    </row>
    <row r="31" spans="1:9" s="157" customFormat="1" x14ac:dyDescent="0.25">
      <c r="A31" s="177" t="s">
        <v>763</v>
      </c>
      <c r="B31" s="177"/>
      <c r="C31" s="177"/>
      <c r="D31" s="177"/>
    </row>
    <row r="32" spans="1:9" x14ac:dyDescent="0.25">
      <c r="A32" s="172" t="s">
        <v>735</v>
      </c>
      <c r="B32" s="172"/>
      <c r="C32" s="172"/>
      <c r="D32" s="172"/>
    </row>
    <row r="33" spans="1:4" x14ac:dyDescent="0.25">
      <c r="A33" s="33" t="s">
        <v>729</v>
      </c>
      <c r="B33" s="33" t="s">
        <v>730</v>
      </c>
      <c r="C33" s="33" t="s">
        <v>731</v>
      </c>
      <c r="D33" s="33" t="s">
        <v>732</v>
      </c>
    </row>
    <row r="34" spans="1:4" x14ac:dyDescent="0.25">
      <c r="A34" s="154">
        <v>2018</v>
      </c>
      <c r="B34" s="154">
        <v>37.9</v>
      </c>
      <c r="C34" s="154">
        <v>40.1</v>
      </c>
      <c r="D34" s="154">
        <v>2.2000000000000002</v>
      </c>
    </row>
    <row r="35" spans="1:4" x14ac:dyDescent="0.25">
      <c r="A35" s="154">
        <v>2019</v>
      </c>
      <c r="B35" s="154">
        <v>39.6</v>
      </c>
      <c r="C35" s="154">
        <v>38.200000000000003</v>
      </c>
      <c r="D35" s="154">
        <v>-1.4</v>
      </c>
    </row>
    <row r="36" spans="1:4" x14ac:dyDescent="0.25">
      <c r="A36" s="154">
        <v>2020</v>
      </c>
      <c r="B36" s="154">
        <v>33</v>
      </c>
      <c r="C36" s="154">
        <v>32.200000000000003</v>
      </c>
      <c r="D36" s="154">
        <v>-0.9</v>
      </c>
    </row>
    <row r="37" spans="1:4" x14ac:dyDescent="0.25">
      <c r="A37" s="141">
        <v>2021</v>
      </c>
      <c r="B37" s="154">
        <v>46.2</v>
      </c>
      <c r="C37" s="156">
        <v>41.9</v>
      </c>
      <c r="D37" s="156">
        <v>-4.3</v>
      </c>
    </row>
    <row r="38" spans="1:4" x14ac:dyDescent="0.25">
      <c r="A38" s="172" t="s">
        <v>733</v>
      </c>
      <c r="B38" s="172"/>
      <c r="C38" s="172"/>
      <c r="D38" s="172"/>
    </row>
    <row r="39" spans="1:4" x14ac:dyDescent="0.25">
      <c r="A39" s="155" t="s">
        <v>729</v>
      </c>
      <c r="B39" s="155" t="s">
        <v>730</v>
      </c>
      <c r="C39" s="155" t="s">
        <v>731</v>
      </c>
      <c r="D39" s="155" t="s">
        <v>732</v>
      </c>
    </row>
    <row r="40" spans="1:4" x14ac:dyDescent="0.25">
      <c r="A40" s="154">
        <v>2017</v>
      </c>
      <c r="B40" s="154">
        <v>14</v>
      </c>
      <c r="C40" s="154">
        <v>13.6</v>
      </c>
      <c r="D40" s="154">
        <v>-0.5</v>
      </c>
    </row>
    <row r="41" spans="1:4" x14ac:dyDescent="0.25">
      <c r="A41" s="154">
        <v>2018</v>
      </c>
      <c r="B41" s="154">
        <v>16.100000000000001</v>
      </c>
      <c r="C41" s="154">
        <v>14.9</v>
      </c>
      <c r="D41" s="154">
        <v>-1.2</v>
      </c>
    </row>
    <row r="42" spans="1:4" x14ac:dyDescent="0.25">
      <c r="A42" s="154">
        <v>2019</v>
      </c>
      <c r="B42" s="154">
        <v>17.8</v>
      </c>
      <c r="C42" s="154">
        <v>14.8</v>
      </c>
      <c r="D42" s="154">
        <v>-2.9</v>
      </c>
    </row>
    <row r="43" spans="1:4" x14ac:dyDescent="0.25">
      <c r="A43" s="176" t="s">
        <v>734</v>
      </c>
      <c r="B43" s="176"/>
      <c r="C43" s="176"/>
      <c r="D43" s="176"/>
    </row>
    <row r="44" spans="1:4" x14ac:dyDescent="0.25">
      <c r="C44" s="12"/>
    </row>
    <row r="45" spans="1:4" x14ac:dyDescent="0.25">
      <c r="A45" s="172" t="s">
        <v>768</v>
      </c>
      <c r="B45" s="172"/>
      <c r="C45" s="172"/>
      <c r="D45" s="172"/>
    </row>
    <row r="46" spans="1:4" x14ac:dyDescent="0.25">
      <c r="A46" s="33" t="s">
        <v>729</v>
      </c>
      <c r="B46" s="33" t="s">
        <v>730</v>
      </c>
      <c r="C46" s="33" t="s">
        <v>731</v>
      </c>
      <c r="D46" s="33" t="s">
        <v>732</v>
      </c>
    </row>
    <row r="47" spans="1:4" x14ac:dyDescent="0.25">
      <c r="A47" s="169">
        <v>2018</v>
      </c>
      <c r="B47" s="229">
        <v>1945</v>
      </c>
      <c r="C47" s="229">
        <v>1751</v>
      </c>
      <c r="D47" s="169">
        <f>C47-B47</f>
        <v>-194</v>
      </c>
    </row>
    <row r="48" spans="1:4" x14ac:dyDescent="0.25">
      <c r="A48" s="169">
        <v>2019</v>
      </c>
      <c r="B48" s="229">
        <v>2389</v>
      </c>
      <c r="C48" s="229">
        <v>1898</v>
      </c>
      <c r="D48" s="169">
        <f t="shared" ref="D48:D50" si="0">C48-B48</f>
        <v>-491</v>
      </c>
    </row>
    <row r="49" spans="1:4" x14ac:dyDescent="0.25">
      <c r="A49" s="169">
        <v>2020</v>
      </c>
      <c r="B49" s="229">
        <v>2073</v>
      </c>
      <c r="C49" s="229">
        <v>1650</v>
      </c>
      <c r="D49" s="169">
        <f t="shared" si="0"/>
        <v>-423</v>
      </c>
    </row>
    <row r="50" spans="1:4" x14ac:dyDescent="0.25">
      <c r="A50" s="141">
        <v>2021</v>
      </c>
      <c r="B50" s="229">
        <v>2473</v>
      </c>
      <c r="C50" s="230">
        <v>2672</v>
      </c>
      <c r="D50" s="169">
        <f t="shared" si="0"/>
        <v>199</v>
      </c>
    </row>
    <row r="51" spans="1:4" x14ac:dyDescent="0.25">
      <c r="A51" s="173" t="s">
        <v>769</v>
      </c>
      <c r="B51" s="174"/>
      <c r="C51" s="174"/>
      <c r="D51" s="175"/>
    </row>
  </sheetData>
  <mergeCells count="28">
    <mergeCell ref="A1:C1"/>
    <mergeCell ref="A10:C10"/>
    <mergeCell ref="A11:B11"/>
    <mergeCell ref="A12:B12"/>
    <mergeCell ref="A13:B13"/>
    <mergeCell ref="A14:B14"/>
    <mergeCell ref="A15:B15"/>
    <mergeCell ref="A16:B16"/>
    <mergeCell ref="A17:B17"/>
    <mergeCell ref="A18:B18"/>
    <mergeCell ref="A19:B19"/>
    <mergeCell ref="A20:B20"/>
    <mergeCell ref="A21:B21"/>
    <mergeCell ref="A22:B22"/>
    <mergeCell ref="A23:B23"/>
    <mergeCell ref="A28:B28"/>
    <mergeCell ref="A30:B30"/>
    <mergeCell ref="A24:C24"/>
    <mergeCell ref="A27:C27"/>
    <mergeCell ref="A29:B29"/>
    <mergeCell ref="A25:B25"/>
    <mergeCell ref="A26:B26"/>
    <mergeCell ref="A45:D45"/>
    <mergeCell ref="A51:D51"/>
    <mergeCell ref="A38:D38"/>
    <mergeCell ref="A43:D43"/>
    <mergeCell ref="A31:D31"/>
    <mergeCell ref="A32:D32"/>
  </mergeCells>
  <hyperlinks>
    <hyperlink ref="C12" r:id="rId1" display="https://dst.gov.in/sites/default/files/Indo-Danish%20joint%20call%20in%20Green%20fuels-converted.pdf" xr:uid="{3AFF8273-A786-47A9-A265-C862391315A4}"/>
    <hyperlink ref="C13" r:id="rId2" display="https://dst.gov.in/sites/default/files/Joint%20Call-Austria-India_final-converted.pdf" xr:uid="{63056F55-8136-462E-B644-6D19FC8F0533}"/>
    <hyperlink ref="C14" r:id="rId3" display="https://dst.gov.in/sites/default/files/DST_DAAD_PPP_2020-21%20%282%29-converted.pdf" xr:uid="{D797D479-F7A6-4A1E-9EE6-2592B156BA3B}"/>
    <hyperlink ref="C15" r:id="rId4" display="https://dst.gov.in/sites/default/files/India-%20Belgium%20Networking%20call%202021%20revised.pdf" xr:uid="{5DAB53C0-EF76-4F18-9C3E-262306C5B6BA}"/>
    <hyperlink ref="C16" r:id="rId5" display="https://dst.gov.in/callforproposals/indo-german-science-technology-centre-igstc-call-2020" xr:uid="{5E960328-8A2F-487F-B3A9-73DE6766CAF0}"/>
    <hyperlink ref="C17" r:id="rId6" display="https://dst.gov.in/callforproposals/indo-italian-call-proposals-date-extended-till-30th-april-2021" xr:uid="{7036B8B3-A48E-44A9-9DE1-BB22B20D1630}"/>
    <hyperlink ref="C18" r:id="rId7" display="https://dst.gov.in/callforproposals/india-sweden-collaborative-industrial-research-development-programme-2020-smart" xr:uid="{E047B8D8-A66C-45B6-BBCC-BB2D5B333E19}"/>
    <hyperlink ref="C19" r:id="rId8" display="https://dst.gov.in/callforproposals/revised-india-slovenia-joint-st-call-2020" xr:uid="{B5FA5E1B-7625-4757-B84D-4591B5FA9BD8}"/>
    <hyperlink ref="C20" r:id="rId9" display="https://dst.gov.in/callforproposals/revised-india-portugal-joint-st-call-2020" xr:uid="{7195D6DC-BA5B-43E4-AA3D-C47BEAE9BCCA}"/>
    <hyperlink ref="C21" r:id="rId10" display="https://dst.gov.in/callforproposals/indo-poland-joint-research-programme-call-proposals-2019" xr:uid="{6ABDABAA-4203-4007-8B6F-215F34426814}"/>
    <hyperlink ref="C22" r:id="rId11" display="https://www.vinnova.se/globalassets/utlysningar/2019-02167/omgangar/utlysningstext-samarbete-med-indien-2021-tidsplan-uppdaterad-in-english.pdf1105836.pdf?cb=20210519135702" xr:uid="{D44C1B84-5F05-4A23-843A-9B25596BC157}"/>
    <hyperlink ref="C23" r:id="rId12" display="https://dst.gov.in/sites/default/files/Indo-NorwayJointCall-Nano-2018%20pdf.pdf" xr:uid="{F5661BC8-B8DE-406D-97D5-07C315D82CD7}"/>
    <hyperlink ref="A24" r:id="rId13" xr:uid="{AE0681D4-2D60-4BDD-8890-01A45550FDA1}"/>
    <hyperlink ref="A43" r:id="rId14" xr:uid="{931E3708-5E7F-49B2-81B5-6DB496236B36}"/>
    <hyperlink ref="A51" r:id="rId15" location="/country-graph/EFTA/IN/2021/HS2" xr:uid="{63261CBE-409C-46D0-B539-149566002B72}"/>
  </hyperlinks>
  <pageMargins left="0.7" right="0.7" top="0.75" bottom="0.75" header="0.3" footer="0.3"/>
  <pageSetup orientation="portrait"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B3911-E38B-4818-BD7F-BF1D142EF826}">
  <dimension ref="B1:B13"/>
  <sheetViews>
    <sheetView workbookViewId="0">
      <selection activeCell="B14" sqref="B14"/>
    </sheetView>
  </sheetViews>
  <sheetFormatPr defaultRowHeight="15" x14ac:dyDescent="0.25"/>
  <cols>
    <col min="2" max="2" width="113" customWidth="1"/>
  </cols>
  <sheetData>
    <row r="1" spans="2:2" x14ac:dyDescent="0.25">
      <c r="B1" s="2" t="s">
        <v>106</v>
      </c>
    </row>
    <row r="2" spans="2:2" ht="60" x14ac:dyDescent="0.25">
      <c r="B2" s="11" t="s">
        <v>123</v>
      </c>
    </row>
    <row r="3" spans="2:2" ht="30" x14ac:dyDescent="0.25">
      <c r="B3" s="11" t="s">
        <v>124</v>
      </c>
    </row>
    <row r="4" spans="2:2" x14ac:dyDescent="0.25">
      <c r="B4" s="11" t="s">
        <v>125</v>
      </c>
    </row>
    <row r="5" spans="2:2" ht="30" x14ac:dyDescent="0.25">
      <c r="B5" s="11" t="s">
        <v>126</v>
      </c>
    </row>
    <row r="6" spans="2:2" x14ac:dyDescent="0.25">
      <c r="B6" s="67" t="s">
        <v>677</v>
      </c>
    </row>
    <row r="7" spans="2:2" x14ac:dyDescent="0.25">
      <c r="B7" s="67" t="s">
        <v>324</v>
      </c>
    </row>
    <row r="8" spans="2:2" x14ac:dyDescent="0.25">
      <c r="B8" s="67" t="s">
        <v>367</v>
      </c>
    </row>
    <row r="9" spans="2:2" x14ac:dyDescent="0.25">
      <c r="B9" s="67"/>
    </row>
    <row r="12" spans="2:2" x14ac:dyDescent="0.25">
      <c r="B12" s="137" t="s">
        <v>678</v>
      </c>
    </row>
    <row r="13" spans="2:2" ht="408.75" customHeight="1" x14ac:dyDescent="0.25">
      <c r="B13" s="168" t="s">
        <v>765</v>
      </c>
    </row>
  </sheetData>
  <hyperlinks>
    <hyperlink ref="B1" r:id="rId1" xr:uid="{26F9AD0F-B4E8-4905-82E1-9FCFF4D6B293}"/>
    <hyperlink ref="B2" r:id="rId2" display="https://ec.europa.eu/research-and-innovation/en/projects/success-stories/all?field_project_participants_target_id=1125&amp;field_sus_themes_target_id=All&amp;field_sus_themes_target_id_1=All&amp;project_acronyms=All&amp;field_project_number_value=&amp;field_project_coordinator_value=&amp;field_project_duration_value=&amp;field_project_duration_end_value=" xr:uid="{5CD06A14-8647-4EB7-A178-45DCC63FFAE9}"/>
    <hyperlink ref="B3" r:id="rId3" xr:uid="{EEAA26A7-297A-416F-A313-A73DDBCDF140}"/>
    <hyperlink ref="B4" r:id="rId4" xr:uid="{E946A361-9076-4C81-8CB1-84E3521B1C24}"/>
    <hyperlink ref="B5" r:id="rId5" xr:uid="{778DFCA3-DDD6-482D-A428-57533F841D40}"/>
    <hyperlink ref="B7" r:id="rId6" xr:uid="{2A09FC10-94B5-4506-90BC-05975529D055}"/>
    <hyperlink ref="B8" r:id="rId7" xr:uid="{E524CB8B-D7C8-4C44-9241-AD8C1FAEC3CF}"/>
    <hyperlink ref="B6" r:id="rId8" xr:uid="{6081452D-D605-4C84-A09C-1CB14EA82C99}"/>
  </hyperlinks>
  <pageMargins left="0.7" right="0.7" top="0.75" bottom="0.75" header="0.3" footer="0.3"/>
  <pageSetup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FAF8F-7E42-45BA-A312-0BC3884A8F81}">
  <dimension ref="A1:F21"/>
  <sheetViews>
    <sheetView zoomScale="69" zoomScaleNormal="69" workbookViewId="0">
      <selection activeCell="A21" sqref="A1:F21"/>
    </sheetView>
  </sheetViews>
  <sheetFormatPr defaultRowHeight="15" x14ac:dyDescent="0.25"/>
  <cols>
    <col min="1" max="1" width="25.42578125" style="13" customWidth="1"/>
    <col min="2" max="2" width="53.85546875" style="10" customWidth="1"/>
    <col min="3" max="3" width="19" style="12" customWidth="1"/>
    <col min="4" max="4" width="29" style="12" customWidth="1"/>
    <col min="5" max="5" width="31" style="12" customWidth="1"/>
    <col min="6" max="6" width="29.5703125" style="12" customWidth="1"/>
  </cols>
  <sheetData>
    <row r="1" spans="1:6" s="7" customFormat="1" ht="35.25" customHeight="1" x14ac:dyDescent="0.25">
      <c r="A1" s="185" t="s">
        <v>147</v>
      </c>
      <c r="B1" s="185"/>
      <c r="C1" s="185"/>
      <c r="D1" s="185"/>
      <c r="E1" s="185"/>
      <c r="F1" s="185"/>
    </row>
    <row r="2" spans="1:6" s="7" customFormat="1" ht="67.5" customHeight="1" x14ac:dyDescent="0.25">
      <c r="A2" s="14" t="s">
        <v>157</v>
      </c>
      <c r="B2" s="15" t="s">
        <v>175</v>
      </c>
      <c r="C2" s="16" t="s">
        <v>148</v>
      </c>
      <c r="D2" s="17" t="s">
        <v>314</v>
      </c>
      <c r="E2" s="17" t="s">
        <v>315</v>
      </c>
      <c r="F2" s="17" t="s">
        <v>316</v>
      </c>
    </row>
    <row r="3" spans="1:6" ht="57" customHeight="1" x14ac:dyDescent="0.25">
      <c r="A3" s="18" t="s">
        <v>158</v>
      </c>
      <c r="B3" s="19" t="s">
        <v>679</v>
      </c>
      <c r="C3" s="20">
        <v>25</v>
      </c>
      <c r="D3" s="21">
        <v>21.4</v>
      </c>
      <c r="E3" s="21">
        <v>0</v>
      </c>
      <c r="F3" s="21">
        <v>0</v>
      </c>
    </row>
    <row r="4" spans="1:6" ht="30" x14ac:dyDescent="0.25">
      <c r="A4" s="18" t="s">
        <v>159</v>
      </c>
      <c r="B4" s="19" t="s">
        <v>680</v>
      </c>
      <c r="C4" s="20">
        <v>11</v>
      </c>
      <c r="D4" s="21">
        <v>10.27</v>
      </c>
      <c r="E4" s="21">
        <v>11</v>
      </c>
      <c r="F4" s="21">
        <v>0</v>
      </c>
    </row>
    <row r="5" spans="1:6" ht="45" x14ac:dyDescent="0.25">
      <c r="A5" s="18" t="s">
        <v>160</v>
      </c>
      <c r="B5" s="19" t="s">
        <v>149</v>
      </c>
      <c r="C5" s="20">
        <v>19</v>
      </c>
      <c r="D5" s="21">
        <v>16.920000000000002</v>
      </c>
      <c r="E5" s="21">
        <v>1.5</v>
      </c>
      <c r="F5" s="21">
        <v>69.73</v>
      </c>
    </row>
    <row r="6" spans="1:6" ht="30" x14ac:dyDescent="0.25">
      <c r="A6" s="18" t="s">
        <v>164</v>
      </c>
      <c r="B6" s="19" t="s">
        <v>681</v>
      </c>
      <c r="C6" s="20">
        <v>15</v>
      </c>
      <c r="D6" s="21">
        <v>91.71</v>
      </c>
      <c r="E6" s="21">
        <v>0.98</v>
      </c>
      <c r="F6" s="21">
        <v>0</v>
      </c>
    </row>
    <row r="7" spans="1:6" x14ac:dyDescent="0.25">
      <c r="A7" s="18" t="s">
        <v>165</v>
      </c>
      <c r="B7" s="19" t="s">
        <v>682</v>
      </c>
      <c r="C7" s="20">
        <v>27</v>
      </c>
      <c r="D7" s="21">
        <v>15.81</v>
      </c>
      <c r="E7" s="21">
        <v>0.98</v>
      </c>
      <c r="F7" s="21">
        <v>0</v>
      </c>
    </row>
    <row r="8" spans="1:6" ht="30" x14ac:dyDescent="0.25">
      <c r="A8" s="18" t="s">
        <v>166</v>
      </c>
      <c r="B8" s="19" t="s">
        <v>683</v>
      </c>
      <c r="C8" s="20">
        <v>23</v>
      </c>
      <c r="D8" s="21">
        <v>13.84</v>
      </c>
      <c r="E8" s="21">
        <v>0</v>
      </c>
      <c r="F8" s="21">
        <v>43</v>
      </c>
    </row>
    <row r="9" spans="1:6" ht="30" x14ac:dyDescent="0.25">
      <c r="A9" s="18" t="s">
        <v>169</v>
      </c>
      <c r="B9" s="19" t="s">
        <v>684</v>
      </c>
      <c r="C9" s="20">
        <v>16</v>
      </c>
      <c r="D9" s="21">
        <v>30.36</v>
      </c>
      <c r="E9" s="21">
        <v>0</v>
      </c>
      <c r="F9" s="21">
        <v>23.85</v>
      </c>
    </row>
    <row r="10" spans="1:6" ht="60" x14ac:dyDescent="0.25">
      <c r="A10" s="18" t="s">
        <v>170</v>
      </c>
      <c r="B10" s="19" t="s">
        <v>152</v>
      </c>
      <c r="C10" s="20">
        <v>19</v>
      </c>
      <c r="D10" s="21">
        <v>19.82</v>
      </c>
      <c r="E10" s="21">
        <v>1</v>
      </c>
      <c r="F10" s="21">
        <v>0</v>
      </c>
    </row>
    <row r="11" spans="1:6" ht="60" x14ac:dyDescent="0.25">
      <c r="A11" s="18" t="s">
        <v>171</v>
      </c>
      <c r="B11" s="19" t="s">
        <v>152</v>
      </c>
      <c r="C11" s="20">
        <v>15</v>
      </c>
      <c r="D11" s="21">
        <v>9.3699999999999992</v>
      </c>
      <c r="E11" s="21">
        <v>2.48</v>
      </c>
      <c r="F11" s="21">
        <v>45.65</v>
      </c>
    </row>
    <row r="12" spans="1:6" ht="30" x14ac:dyDescent="0.25">
      <c r="A12" s="18" t="s">
        <v>172</v>
      </c>
      <c r="B12" s="19" t="s">
        <v>153</v>
      </c>
      <c r="C12" s="20">
        <v>26</v>
      </c>
      <c r="D12" s="21">
        <v>21.61</v>
      </c>
      <c r="E12" s="21">
        <v>1</v>
      </c>
      <c r="F12" s="21">
        <v>0</v>
      </c>
    </row>
    <row r="13" spans="1:6" ht="45" x14ac:dyDescent="0.25">
      <c r="A13" s="18" t="s">
        <v>173</v>
      </c>
      <c r="B13" s="19" t="s">
        <v>154</v>
      </c>
      <c r="C13" s="20">
        <v>37</v>
      </c>
      <c r="D13" s="21">
        <v>43.03</v>
      </c>
      <c r="E13" s="21">
        <v>10</v>
      </c>
      <c r="F13" s="21">
        <v>56.13</v>
      </c>
    </row>
    <row r="14" spans="1:6" ht="45" x14ac:dyDescent="0.25">
      <c r="A14" s="18" t="s">
        <v>174</v>
      </c>
      <c r="B14" s="19" t="s">
        <v>155</v>
      </c>
      <c r="C14" s="20">
        <v>10</v>
      </c>
      <c r="D14" s="21">
        <v>9.99</v>
      </c>
      <c r="E14" s="21">
        <v>1.0900000000000001</v>
      </c>
      <c r="F14" s="21">
        <v>9.65</v>
      </c>
    </row>
    <row r="15" spans="1:6" ht="30" x14ac:dyDescent="0.25">
      <c r="A15" s="18" t="s">
        <v>161</v>
      </c>
      <c r="B15" s="19" t="s">
        <v>685</v>
      </c>
      <c r="C15" s="20">
        <v>28</v>
      </c>
      <c r="D15" s="21">
        <v>18.77</v>
      </c>
      <c r="E15" s="21">
        <v>20</v>
      </c>
      <c r="F15" s="21">
        <v>75.87</v>
      </c>
    </row>
    <row r="16" spans="1:6" ht="30" x14ac:dyDescent="0.25">
      <c r="A16" s="18" t="s">
        <v>162</v>
      </c>
      <c r="B16" s="19" t="s">
        <v>150</v>
      </c>
      <c r="C16" s="20">
        <v>2</v>
      </c>
      <c r="D16" s="21">
        <v>0</v>
      </c>
      <c r="E16" s="21">
        <v>7</v>
      </c>
      <c r="F16" s="21">
        <v>5.21</v>
      </c>
    </row>
    <row r="17" spans="1:6" ht="30" x14ac:dyDescent="0.25">
      <c r="A17" s="18" t="s">
        <v>163</v>
      </c>
      <c r="B17" s="19" t="s">
        <v>686</v>
      </c>
      <c r="C17" s="20">
        <v>8</v>
      </c>
      <c r="D17" s="21">
        <v>1.1399999999999999</v>
      </c>
      <c r="E17" s="21">
        <v>7</v>
      </c>
      <c r="F17" s="21">
        <v>19.91</v>
      </c>
    </row>
    <row r="18" spans="1:6" ht="45" x14ac:dyDescent="0.25">
      <c r="A18" s="18" t="s">
        <v>167</v>
      </c>
      <c r="B18" s="19" t="s">
        <v>687</v>
      </c>
      <c r="C18" s="20">
        <v>36</v>
      </c>
      <c r="D18" s="21">
        <v>16.760000000000002</v>
      </c>
      <c r="E18" s="21">
        <v>4.8499999999999996</v>
      </c>
      <c r="F18" s="21">
        <v>2.5</v>
      </c>
    </row>
    <row r="19" spans="1:6" ht="84.75" customHeight="1" x14ac:dyDescent="0.25">
      <c r="A19" s="18" t="s">
        <v>168</v>
      </c>
      <c r="B19" s="19" t="s">
        <v>151</v>
      </c>
      <c r="C19" s="20">
        <v>34</v>
      </c>
      <c r="D19" s="21">
        <v>8.66</v>
      </c>
      <c r="E19" s="21">
        <v>8</v>
      </c>
      <c r="F19" s="21">
        <v>160.44</v>
      </c>
    </row>
    <row r="20" spans="1:6" ht="21" x14ac:dyDescent="0.25">
      <c r="A20" s="186" t="s">
        <v>156</v>
      </c>
      <c r="B20" s="187"/>
      <c r="C20" s="22">
        <f>SUM(C3:C19)</f>
        <v>351</v>
      </c>
      <c r="D20" s="22">
        <f>SUM(D3:D19)</f>
        <v>349.46</v>
      </c>
      <c r="E20" s="22">
        <f>SUM(E3:E19)</f>
        <v>76.88</v>
      </c>
      <c r="F20" s="22">
        <f>SUM(F3:F19)</f>
        <v>511.94</v>
      </c>
    </row>
    <row r="21" spans="1:6" x14ac:dyDescent="0.25">
      <c r="A21" s="188" t="s">
        <v>106</v>
      </c>
      <c r="B21" s="189"/>
      <c r="C21" s="189"/>
      <c r="D21" s="189"/>
      <c r="E21" s="189"/>
      <c r="F21" s="189"/>
    </row>
  </sheetData>
  <mergeCells count="3">
    <mergeCell ref="A1:F1"/>
    <mergeCell ref="A20:B20"/>
    <mergeCell ref="A21:F21"/>
  </mergeCells>
  <hyperlinks>
    <hyperlink ref="A21" r:id="rId1" xr:uid="{C4A25951-206B-4B40-A852-52316CF8B6B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2F658-41C0-47E4-AAD5-6B0EB2EC136B}">
  <dimension ref="A1:J9"/>
  <sheetViews>
    <sheetView topLeftCell="D1" zoomScale="86" zoomScaleNormal="86" workbookViewId="0">
      <selection activeCell="G8" sqref="G8"/>
    </sheetView>
  </sheetViews>
  <sheetFormatPr defaultRowHeight="15" x14ac:dyDescent="0.25"/>
  <cols>
    <col min="1" max="1" width="9.140625" style="89"/>
    <col min="2" max="2" width="27.140625" style="1" customWidth="1"/>
    <col min="3" max="3" width="21.28515625" style="1" customWidth="1"/>
    <col min="4" max="4" width="89.28515625" style="9" customWidth="1"/>
    <col min="5" max="5" width="30.7109375" style="1" customWidth="1"/>
    <col min="6" max="6" width="17.28515625" style="89" customWidth="1"/>
    <col min="7" max="7" width="25.42578125" style="89" customWidth="1"/>
    <col min="8" max="8" width="23.42578125" style="89" customWidth="1"/>
    <col min="9" max="9" width="23.7109375" style="1" customWidth="1"/>
    <col min="10" max="10" width="18.5703125" style="1" customWidth="1"/>
  </cols>
  <sheetData>
    <row r="1" spans="1:10" ht="18.75" x14ac:dyDescent="0.25">
      <c r="A1" s="190" t="s">
        <v>321</v>
      </c>
      <c r="B1" s="190"/>
      <c r="C1" s="190"/>
      <c r="D1" s="190"/>
      <c r="E1" s="190"/>
      <c r="F1" s="190"/>
      <c r="G1" s="190"/>
      <c r="H1" s="190"/>
      <c r="I1" s="190"/>
      <c r="J1" s="190"/>
    </row>
    <row r="2" spans="1:10" ht="31.5" x14ac:dyDescent="0.25">
      <c r="A2" s="88" t="s">
        <v>264</v>
      </c>
      <c r="B2" s="63" t="s">
        <v>263</v>
      </c>
      <c r="C2" s="63" t="s">
        <v>180</v>
      </c>
      <c r="D2" s="63" t="s">
        <v>317</v>
      </c>
      <c r="E2" s="63" t="s">
        <v>318</v>
      </c>
      <c r="F2" s="88" t="s">
        <v>559</v>
      </c>
      <c r="G2" s="88" t="s">
        <v>558</v>
      </c>
      <c r="H2" s="88" t="s">
        <v>320</v>
      </c>
      <c r="I2" s="63" t="s">
        <v>319</v>
      </c>
      <c r="J2" s="64" t="s">
        <v>260</v>
      </c>
    </row>
    <row r="3" spans="1:10" ht="150" x14ac:dyDescent="0.25">
      <c r="A3" s="3">
        <v>1</v>
      </c>
      <c r="B3" s="8" t="s">
        <v>86</v>
      </c>
      <c r="C3" s="8" t="s">
        <v>193</v>
      </c>
      <c r="D3" s="8" t="s">
        <v>87</v>
      </c>
      <c r="E3" s="8" t="s">
        <v>249</v>
      </c>
      <c r="F3" s="59">
        <v>3659.63</v>
      </c>
      <c r="G3" s="59">
        <v>20.170000000000002</v>
      </c>
      <c r="H3" s="58">
        <f>G3/F3</f>
        <v>5.5114861338441323E-3</v>
      </c>
      <c r="I3" s="37" t="s">
        <v>88</v>
      </c>
      <c r="J3" s="8" t="s">
        <v>560</v>
      </c>
    </row>
    <row r="4" spans="1:10" ht="165" x14ac:dyDescent="0.25">
      <c r="A4" s="3">
        <v>2</v>
      </c>
      <c r="B4" s="8" t="s">
        <v>89</v>
      </c>
      <c r="C4" s="8" t="s">
        <v>91</v>
      </c>
      <c r="D4" s="8" t="s">
        <v>90</v>
      </c>
      <c r="E4" s="8" t="s">
        <v>92</v>
      </c>
      <c r="F4" s="3" t="s">
        <v>534</v>
      </c>
      <c r="G4" s="3" t="s">
        <v>534</v>
      </c>
      <c r="H4" s="3" t="s">
        <v>534</v>
      </c>
      <c r="I4" s="37" t="s">
        <v>93</v>
      </c>
      <c r="J4" s="8" t="s">
        <v>561</v>
      </c>
    </row>
    <row r="5" spans="1:10" ht="45" x14ac:dyDescent="0.25">
      <c r="A5" s="3">
        <v>3</v>
      </c>
      <c r="B5" s="8" t="s">
        <v>95</v>
      </c>
      <c r="C5" s="65" t="s">
        <v>105</v>
      </c>
      <c r="D5" s="8" t="s">
        <v>103</v>
      </c>
      <c r="E5" s="8" t="s">
        <v>250</v>
      </c>
      <c r="F5" s="119">
        <v>2879353</v>
      </c>
      <c r="G5" s="120">
        <v>19.636503000000001</v>
      </c>
      <c r="H5" s="58">
        <f>G5/F5</f>
        <v>6.819762286874864E-6</v>
      </c>
      <c r="I5" s="37" t="s">
        <v>104</v>
      </c>
      <c r="J5" s="89" t="s">
        <v>265</v>
      </c>
    </row>
    <row r="6" spans="1:10" ht="345" x14ac:dyDescent="0.25">
      <c r="A6" s="3">
        <v>4</v>
      </c>
      <c r="B6" s="37" t="s">
        <v>94</v>
      </c>
      <c r="C6" s="65" t="s">
        <v>102</v>
      </c>
      <c r="D6" s="8" t="s">
        <v>565</v>
      </c>
      <c r="E6" s="8" t="s">
        <v>101</v>
      </c>
      <c r="F6" s="3" t="s">
        <v>534</v>
      </c>
      <c r="G6" s="3" t="s">
        <v>534</v>
      </c>
      <c r="H6" s="3" t="s">
        <v>534</v>
      </c>
      <c r="I6" s="37" t="s">
        <v>100</v>
      </c>
      <c r="J6" s="8" t="s">
        <v>566</v>
      </c>
    </row>
    <row r="7" spans="1:10" ht="315" x14ac:dyDescent="0.25">
      <c r="A7" s="3">
        <v>5</v>
      </c>
      <c r="B7" s="37" t="s">
        <v>322</v>
      </c>
      <c r="C7" s="1" t="s">
        <v>193</v>
      </c>
      <c r="D7" s="8" t="s">
        <v>564</v>
      </c>
      <c r="E7" s="8" t="s">
        <v>562</v>
      </c>
      <c r="F7" s="3" t="s">
        <v>534</v>
      </c>
      <c r="G7" s="3" t="s">
        <v>534</v>
      </c>
      <c r="H7" s="3" t="s">
        <v>534</v>
      </c>
      <c r="I7" s="37" t="s">
        <v>563</v>
      </c>
      <c r="J7" s="8"/>
    </row>
    <row r="8" spans="1:10" ht="90" x14ac:dyDescent="0.25">
      <c r="A8" s="3">
        <v>6</v>
      </c>
      <c r="B8" s="8" t="s">
        <v>96</v>
      </c>
      <c r="C8" s="37" t="s">
        <v>97</v>
      </c>
      <c r="D8" s="8" t="s">
        <v>98</v>
      </c>
      <c r="E8" s="8" t="s">
        <v>570</v>
      </c>
      <c r="F8" s="3" t="s">
        <v>534</v>
      </c>
      <c r="G8" s="3" t="s">
        <v>534</v>
      </c>
      <c r="H8" s="3" t="s">
        <v>534</v>
      </c>
      <c r="I8" s="37" t="s">
        <v>99</v>
      </c>
      <c r="J8" s="8" t="s">
        <v>323</v>
      </c>
    </row>
    <row r="9" spans="1:10" x14ac:dyDescent="0.25">
      <c r="A9" s="191" t="s">
        <v>156</v>
      </c>
      <c r="B9" s="192"/>
      <c r="C9" s="192"/>
      <c r="D9" s="192"/>
      <c r="E9" s="193"/>
      <c r="F9" s="59">
        <f>SUM(F3:F8)</f>
        <v>2883012.63</v>
      </c>
      <c r="G9" s="59">
        <f>SUM(G3:G8)</f>
        <v>39.806503000000006</v>
      </c>
      <c r="H9" s="58">
        <f>G9/F9</f>
        <v>1.3807259318180653E-5</v>
      </c>
      <c r="I9" s="8"/>
      <c r="J9" s="8"/>
    </row>
  </sheetData>
  <mergeCells count="2">
    <mergeCell ref="A1:J1"/>
    <mergeCell ref="A9:E9"/>
  </mergeCells>
  <hyperlinks>
    <hyperlink ref="I3" r:id="rId1" xr:uid="{1432566B-C636-440B-AF4C-4C363D71D962}"/>
    <hyperlink ref="I4" r:id="rId2" xr:uid="{BF83948D-C9D0-47FE-9E32-9168C5F7945B}"/>
    <hyperlink ref="C5" r:id="rId3" display="https://euindiabusinesssupport.eu/the-indo-european-water-partnership/" xr:uid="{E0430E5E-B32D-4A7C-8703-B952D6D8E25D}"/>
    <hyperlink ref="I8" r:id="rId4" xr:uid="{E981780F-0102-486E-BBAC-912622454679}"/>
    <hyperlink ref="I6" r:id="rId5" xr:uid="{72B79913-4637-4954-A8B6-C600BBEF8365}"/>
    <hyperlink ref="I5" r:id="rId6" xr:uid="{FABBCC80-1FF6-4F47-B94C-76F2C8AE0A0E}"/>
    <hyperlink ref="B6" r:id="rId7" xr:uid="{6DC2382C-88B3-4660-B8E8-CBE4D23BEA25}"/>
    <hyperlink ref="B7" r:id="rId8" xr:uid="{2DF0F9DD-3A68-4207-8B84-541002C17653}"/>
    <hyperlink ref="I7" r:id="rId9" xr:uid="{2C139DF6-520B-4160-9DC8-E64445138D31}"/>
  </hyperlinks>
  <pageMargins left="0.7" right="0.7" top="0.75" bottom="0.75" header="0.3" footer="0.3"/>
  <pageSetup orientation="portrait"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5FFA7-F425-47A1-8CAE-C2E5F8488718}">
  <dimension ref="A1:L11"/>
  <sheetViews>
    <sheetView topLeftCell="A8" zoomScale="80" zoomScaleNormal="80" workbookViewId="0">
      <selection activeCell="A2" sqref="A2:J11"/>
    </sheetView>
  </sheetViews>
  <sheetFormatPr defaultRowHeight="15" x14ac:dyDescent="0.25"/>
  <cols>
    <col min="2" max="2" width="22.5703125" customWidth="1"/>
    <col min="3" max="3" width="25.5703125" customWidth="1"/>
    <col min="4" max="4" width="68.5703125" customWidth="1"/>
    <col min="5" max="5" width="12.28515625" customWidth="1"/>
    <col min="6" max="6" width="14.85546875" style="44" customWidth="1"/>
    <col min="7" max="8" width="16.28515625" style="44" customWidth="1"/>
    <col min="9" max="9" width="15.85546875" style="44" customWidth="1"/>
    <col min="10" max="10" width="12.85546875" customWidth="1"/>
    <col min="11" max="11" width="18" style="39" customWidth="1"/>
    <col min="12" max="12" width="14.85546875" style="39" customWidth="1"/>
  </cols>
  <sheetData>
    <row r="1" spans="1:12" ht="28.5" customHeight="1" x14ac:dyDescent="0.25">
      <c r="A1" s="194" t="s">
        <v>567</v>
      </c>
      <c r="B1" s="195"/>
      <c r="C1" s="195"/>
      <c r="D1" s="195"/>
      <c r="E1" s="195"/>
      <c r="F1" s="195"/>
      <c r="G1" s="195"/>
      <c r="H1" s="195"/>
      <c r="I1" s="195"/>
      <c r="J1" s="195"/>
    </row>
    <row r="2" spans="1:12" ht="30" x14ac:dyDescent="0.25">
      <c r="A2" s="38" t="s">
        <v>264</v>
      </c>
      <c r="B2" s="38" t="s">
        <v>263</v>
      </c>
      <c r="C2" s="38" t="s">
        <v>180</v>
      </c>
      <c r="D2" s="38" t="s">
        <v>262</v>
      </c>
      <c r="E2" s="38" t="s">
        <v>111</v>
      </c>
      <c r="F2" s="34" t="s">
        <v>258</v>
      </c>
      <c r="G2" s="34" t="s">
        <v>182</v>
      </c>
      <c r="H2" s="52" t="s">
        <v>6</v>
      </c>
      <c r="I2" s="26" t="s">
        <v>109</v>
      </c>
      <c r="J2" s="38" t="s">
        <v>259</v>
      </c>
      <c r="K2"/>
      <c r="L2"/>
    </row>
    <row r="3" spans="1:12" ht="180" x14ac:dyDescent="0.25">
      <c r="A3" s="3">
        <v>1</v>
      </c>
      <c r="B3" s="35" t="s">
        <v>108</v>
      </c>
      <c r="C3" s="35" t="s">
        <v>112</v>
      </c>
      <c r="D3" s="35" t="s">
        <v>107</v>
      </c>
      <c r="E3" s="36" t="s">
        <v>111</v>
      </c>
      <c r="F3" s="171">
        <v>5420047.5</v>
      </c>
      <c r="G3" s="40">
        <v>3576532.5</v>
      </c>
      <c r="H3" s="41">
        <f>G3/F3</f>
        <v>0.65987106201560042</v>
      </c>
      <c r="I3" s="42" t="s">
        <v>271</v>
      </c>
      <c r="J3" s="36" t="s">
        <v>270</v>
      </c>
    </row>
    <row r="4" spans="1:12" ht="105" x14ac:dyDescent="0.25">
      <c r="A4" s="3">
        <v>2</v>
      </c>
      <c r="B4" s="35" t="s">
        <v>115</v>
      </c>
      <c r="C4" s="35" t="s">
        <v>112</v>
      </c>
      <c r="D4" s="35" t="s">
        <v>110</v>
      </c>
      <c r="E4" s="36" t="s">
        <v>111</v>
      </c>
      <c r="F4" s="40">
        <v>4125714.25</v>
      </c>
      <c r="G4" s="40">
        <v>3074821.25</v>
      </c>
      <c r="H4" s="41">
        <f>G4/F4</f>
        <v>0.74528216538506031</v>
      </c>
      <c r="I4" s="42" t="s">
        <v>272</v>
      </c>
      <c r="J4" s="36" t="s">
        <v>269</v>
      </c>
    </row>
    <row r="5" spans="1:12" ht="135" x14ac:dyDescent="0.25">
      <c r="A5" s="3">
        <v>3</v>
      </c>
      <c r="B5" s="35" t="s">
        <v>116</v>
      </c>
      <c r="C5" s="35" t="s">
        <v>118</v>
      </c>
      <c r="D5" s="35" t="s">
        <v>113</v>
      </c>
      <c r="E5" s="36" t="s">
        <v>111</v>
      </c>
      <c r="F5" s="40">
        <v>3797087.61</v>
      </c>
      <c r="G5" s="40">
        <v>2551348</v>
      </c>
      <c r="H5" s="41">
        <f>G5/F5</f>
        <v>0.67192234208154078</v>
      </c>
      <c r="I5" s="42" t="s">
        <v>273</v>
      </c>
      <c r="J5" s="36" t="s">
        <v>176</v>
      </c>
    </row>
    <row r="6" spans="1:12" ht="150" x14ac:dyDescent="0.25">
      <c r="A6" s="3">
        <v>4</v>
      </c>
      <c r="B6" s="35" t="s">
        <v>114</v>
      </c>
      <c r="C6" s="35" t="s">
        <v>118</v>
      </c>
      <c r="D6" s="35" t="s">
        <v>117</v>
      </c>
      <c r="E6" s="36" t="s">
        <v>111</v>
      </c>
      <c r="F6" s="40">
        <v>4103172.5</v>
      </c>
      <c r="G6" s="40">
        <v>2009472.5</v>
      </c>
      <c r="H6" s="41">
        <f>G6/F6</f>
        <v>0.4897362955128014</v>
      </c>
      <c r="I6" s="42" t="s">
        <v>274</v>
      </c>
      <c r="J6" s="36" t="s">
        <v>268</v>
      </c>
    </row>
    <row r="7" spans="1:12" ht="105" x14ac:dyDescent="0.25">
      <c r="A7" s="3">
        <v>5</v>
      </c>
      <c r="B7" s="35" t="s">
        <v>120</v>
      </c>
      <c r="C7" s="35" t="s">
        <v>118</v>
      </c>
      <c r="D7" s="35" t="s">
        <v>119</v>
      </c>
      <c r="E7" s="36" t="s">
        <v>313</v>
      </c>
      <c r="F7" s="40">
        <v>3116948.75</v>
      </c>
      <c r="G7" s="40">
        <v>3116948.75</v>
      </c>
      <c r="H7" s="41">
        <f>G7/F7</f>
        <v>1</v>
      </c>
      <c r="I7" s="42" t="s">
        <v>275</v>
      </c>
      <c r="J7" s="36" t="s">
        <v>125</v>
      </c>
    </row>
    <row r="8" spans="1:12" ht="135" x14ac:dyDescent="0.25">
      <c r="A8" s="3">
        <v>6</v>
      </c>
      <c r="B8" s="36" t="s">
        <v>122</v>
      </c>
      <c r="C8" s="35" t="s">
        <v>118</v>
      </c>
      <c r="D8" s="35" t="s">
        <v>130</v>
      </c>
      <c r="E8" s="36" t="s">
        <v>111</v>
      </c>
      <c r="F8" s="40">
        <v>3689702.5</v>
      </c>
      <c r="G8" s="40">
        <v>2500237.5</v>
      </c>
      <c r="H8" s="41">
        <f>G8/F8</f>
        <v>0.67762577064139995</v>
      </c>
      <c r="I8" s="42" t="s">
        <v>265</v>
      </c>
      <c r="J8" s="36" t="s">
        <v>267</v>
      </c>
    </row>
    <row r="9" spans="1:12" ht="135" x14ac:dyDescent="0.25">
      <c r="A9" s="45">
        <v>7</v>
      </c>
      <c r="B9" s="46" t="s">
        <v>121</v>
      </c>
      <c r="C9" s="46" t="s">
        <v>118</v>
      </c>
      <c r="D9" s="46" t="s">
        <v>131</v>
      </c>
      <c r="E9" s="47" t="s">
        <v>111</v>
      </c>
      <c r="F9" s="43">
        <v>4540858.99</v>
      </c>
      <c r="G9" s="40">
        <v>2807142.5</v>
      </c>
      <c r="H9" s="41">
        <f>G9/F9</f>
        <v>0.61819636024416602</v>
      </c>
      <c r="I9" s="42" t="s">
        <v>265</v>
      </c>
      <c r="J9" s="47" t="s">
        <v>266</v>
      </c>
    </row>
    <row r="10" spans="1:12" x14ac:dyDescent="0.25">
      <c r="A10" s="172" t="s">
        <v>156</v>
      </c>
      <c r="B10" s="172"/>
      <c r="C10" s="172"/>
      <c r="D10" s="172"/>
      <c r="E10" s="172"/>
      <c r="F10" s="170">
        <f>SUM(F3:F9)</f>
        <v>28793532.100000001</v>
      </c>
      <c r="G10" s="48">
        <f>SUM(G3:G9)</f>
        <v>19636503</v>
      </c>
      <c r="H10" s="49">
        <f>G10/F10</f>
        <v>0.68197617894888274</v>
      </c>
      <c r="I10" s="50"/>
      <c r="J10" s="51"/>
    </row>
    <row r="11" spans="1:12" x14ac:dyDescent="0.25">
      <c r="A11" s="196" t="s">
        <v>276</v>
      </c>
      <c r="B11" s="197"/>
      <c r="C11" s="197"/>
      <c r="D11" s="197"/>
      <c r="E11" s="53" t="s">
        <v>277</v>
      </c>
      <c r="F11" s="54">
        <v>28.793531999999999</v>
      </c>
      <c r="G11" s="55">
        <v>19.636503000000001</v>
      </c>
      <c r="H11" s="56">
        <f>G11/F11</f>
        <v>0.68197618131738758</v>
      </c>
    </row>
  </sheetData>
  <mergeCells count="3">
    <mergeCell ref="A10:E10"/>
    <mergeCell ref="A1:J1"/>
    <mergeCell ref="A11:D11"/>
  </mergeCells>
  <phoneticPr fontId="18" type="noConversion"/>
  <hyperlinks>
    <hyperlink ref="E4" r:id="rId1" xr:uid="{FFC1169F-235B-4A70-9672-655BC2A9E2DC}"/>
    <hyperlink ref="E7" r:id="rId2" display="https://en.uit.no/project/springeuindia-eu/partners" xr:uid="{0E87D053-6145-4E1E-9109-E5CF8E78C23A}"/>
    <hyperlink ref="B8" r:id="rId3" xr:uid="{05E7DD21-AF40-4A7A-892B-BB71C2881494}"/>
    <hyperlink ref="J5" r:id="rId4" xr:uid="{6CB5D95E-A1E5-4B3E-874A-5F19CBEBB712}"/>
    <hyperlink ref="E9" r:id="rId5" xr:uid="{671BBF25-8B7A-43A7-A895-32F5F7F86055}"/>
    <hyperlink ref="J9" r:id="rId6" xr:uid="{FCCB89FC-279D-4395-8D3A-D4CAB7371776}"/>
    <hyperlink ref="J8" r:id="rId7" xr:uid="{DC592AAD-5900-40C6-8552-CBD6C5805077}"/>
    <hyperlink ref="J7" r:id="rId8" xr:uid="{51CB2EEC-4562-4570-8A5A-E8762635D599}"/>
    <hyperlink ref="J6" r:id="rId9" xr:uid="{86F28E5D-146C-43BD-B196-495651268392}"/>
    <hyperlink ref="J4" r:id="rId10" xr:uid="{32EFDDE7-A974-4593-812A-9AF30CFCED12}"/>
    <hyperlink ref="J3" r:id="rId11" xr:uid="{6E1385E4-9ACA-4111-BD0B-9C0DA4060971}"/>
    <hyperlink ref="A11" r:id="rId12" xr:uid="{E2B6E830-A57E-4FFA-ACFC-46FBD838AD87}"/>
    <hyperlink ref="E3" r:id="rId13" xr:uid="{E8C2E021-5170-4B65-8DCB-550E036AA263}"/>
    <hyperlink ref="E5" r:id="rId14" xr:uid="{4481FBE0-0A22-4A0A-A00C-1B5F140F1880}"/>
    <hyperlink ref="E8" r:id="rId15" xr:uid="{35531569-0BAE-4741-AB61-50612A1B7EE0}"/>
    <hyperlink ref="E6" r:id="rId16" xr:uid="{21E52296-4F57-448F-8319-786E23E62688}"/>
  </hyperlinks>
  <pageMargins left="0.7" right="0.7" top="0.75" bottom="0.75" header="0.3" footer="0.3"/>
  <pageSetup orientation="portrait" r:id="rId1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4EF48-B5D3-4CEE-923B-8E8E299A2817}">
  <dimension ref="A1:J86"/>
  <sheetViews>
    <sheetView topLeftCell="A59" zoomScale="73" zoomScaleNormal="73" workbookViewId="0">
      <selection activeCell="F72" sqref="F72"/>
    </sheetView>
  </sheetViews>
  <sheetFormatPr defaultRowHeight="15" x14ac:dyDescent="0.25"/>
  <cols>
    <col min="1" max="1" width="9.140625" style="89"/>
    <col min="2" max="2" width="36.5703125" style="1" customWidth="1"/>
    <col min="3" max="3" width="18.85546875" style="1" customWidth="1"/>
    <col min="4" max="4" width="70" style="1" customWidth="1"/>
    <col min="5" max="5" width="32.28515625" style="1" customWidth="1"/>
    <col min="6" max="6" width="22.85546875" style="70" customWidth="1"/>
    <col min="7" max="7" width="18.140625" style="1" customWidth="1"/>
    <col min="8" max="8" width="20.5703125" style="1" customWidth="1"/>
    <col min="9" max="9" width="15.7109375" style="1" customWidth="1"/>
    <col min="10" max="10" width="9.140625" style="1"/>
  </cols>
  <sheetData>
    <row r="1" spans="1:9" ht="23.25" x14ac:dyDescent="0.25">
      <c r="A1" s="198" t="s">
        <v>541</v>
      </c>
      <c r="B1" s="198"/>
      <c r="C1" s="198"/>
      <c r="D1" s="198"/>
      <c r="E1" s="198"/>
      <c r="F1" s="198"/>
      <c r="G1" s="198"/>
      <c r="H1" s="198"/>
      <c r="I1" s="198"/>
    </row>
    <row r="2" spans="1:9" ht="37.5" x14ac:dyDescent="0.25">
      <c r="A2" s="129" t="s">
        <v>264</v>
      </c>
      <c r="B2" s="130" t="s">
        <v>1</v>
      </c>
      <c r="C2" s="131" t="s">
        <v>180</v>
      </c>
      <c r="D2" s="131" t="s">
        <v>181</v>
      </c>
      <c r="E2" s="131" t="s">
        <v>111</v>
      </c>
      <c r="F2" s="129" t="s">
        <v>568</v>
      </c>
      <c r="G2" s="131" t="s">
        <v>416</v>
      </c>
      <c r="H2" s="131" t="s">
        <v>7</v>
      </c>
      <c r="I2" s="131" t="s">
        <v>109</v>
      </c>
    </row>
    <row r="3" spans="1:9" ht="50.25" customHeight="1" x14ac:dyDescent="0.25">
      <c r="A3" s="125">
        <v>1</v>
      </c>
      <c r="B3" s="71" t="s">
        <v>177</v>
      </c>
      <c r="C3" s="71" t="s">
        <v>178</v>
      </c>
      <c r="D3" s="71" t="s">
        <v>183</v>
      </c>
      <c r="E3" s="71" t="s">
        <v>179</v>
      </c>
      <c r="F3" s="72" t="s">
        <v>534</v>
      </c>
      <c r="G3" s="71" t="s">
        <v>422</v>
      </c>
      <c r="H3" s="73" t="s">
        <v>184</v>
      </c>
      <c r="I3" s="71" t="s">
        <v>534</v>
      </c>
    </row>
    <row r="4" spans="1:9" ht="68.25" customHeight="1" x14ac:dyDescent="0.25">
      <c r="A4" s="126">
        <v>2</v>
      </c>
      <c r="B4" s="74" t="s">
        <v>185</v>
      </c>
      <c r="C4" s="74" t="s">
        <v>186</v>
      </c>
      <c r="D4" s="74" t="s">
        <v>191</v>
      </c>
      <c r="E4" s="74" t="s">
        <v>187</v>
      </c>
      <c r="F4" s="75">
        <v>0.75</v>
      </c>
      <c r="G4" s="74" t="s">
        <v>415</v>
      </c>
      <c r="H4" s="76" t="s">
        <v>189</v>
      </c>
      <c r="I4" s="71" t="s">
        <v>534</v>
      </c>
    </row>
    <row r="5" spans="1:9" ht="60" x14ac:dyDescent="0.25">
      <c r="A5" s="126">
        <v>3</v>
      </c>
      <c r="B5" s="74" t="s">
        <v>190</v>
      </c>
      <c r="C5" s="74" t="s">
        <v>193</v>
      </c>
      <c r="D5" s="74" t="s">
        <v>471</v>
      </c>
      <c r="E5" s="74" t="s">
        <v>192</v>
      </c>
      <c r="F5" s="75">
        <v>0.33</v>
      </c>
      <c r="G5" s="74" t="s">
        <v>415</v>
      </c>
      <c r="H5" s="76" t="s">
        <v>188</v>
      </c>
      <c r="I5" s="71" t="s">
        <v>534</v>
      </c>
    </row>
    <row r="6" spans="1:9" ht="60" x14ac:dyDescent="0.25">
      <c r="A6" s="125">
        <v>4</v>
      </c>
      <c r="B6" s="71" t="s">
        <v>194</v>
      </c>
      <c r="C6" s="71" t="s">
        <v>195</v>
      </c>
      <c r="D6" s="71" t="s">
        <v>197</v>
      </c>
      <c r="E6" s="71" t="s">
        <v>419</v>
      </c>
      <c r="F6" s="72">
        <v>0.6</v>
      </c>
      <c r="G6" s="71" t="s">
        <v>422</v>
      </c>
      <c r="H6" s="73" t="s">
        <v>196</v>
      </c>
      <c r="I6" s="71" t="s">
        <v>534</v>
      </c>
    </row>
    <row r="7" spans="1:9" ht="45" x14ac:dyDescent="0.25">
      <c r="A7" s="126">
        <v>5</v>
      </c>
      <c r="B7" s="74" t="s">
        <v>251</v>
      </c>
      <c r="C7" s="74" t="s">
        <v>105</v>
      </c>
      <c r="D7" s="74" t="s">
        <v>375</v>
      </c>
      <c r="E7" s="74" t="s">
        <v>376</v>
      </c>
      <c r="F7" s="75">
        <v>0.1</v>
      </c>
      <c r="G7" s="74" t="s">
        <v>415</v>
      </c>
      <c r="H7" s="76" t="s">
        <v>252</v>
      </c>
      <c r="I7" s="71" t="s">
        <v>534</v>
      </c>
    </row>
    <row r="8" spans="1:9" ht="45" x14ac:dyDescent="0.25">
      <c r="A8" s="125">
        <v>6</v>
      </c>
      <c r="B8" s="71" t="s">
        <v>377</v>
      </c>
      <c r="C8" s="71" t="s">
        <v>105</v>
      </c>
      <c r="D8" s="71" t="s">
        <v>378</v>
      </c>
      <c r="E8" s="71" t="s">
        <v>379</v>
      </c>
      <c r="F8" s="72">
        <v>49</v>
      </c>
      <c r="G8" s="71" t="s">
        <v>422</v>
      </c>
      <c r="H8" s="73" t="s">
        <v>380</v>
      </c>
      <c r="I8" s="71" t="s">
        <v>534</v>
      </c>
    </row>
    <row r="9" spans="1:9" ht="45" x14ac:dyDescent="0.25">
      <c r="A9" s="127">
        <v>7</v>
      </c>
      <c r="B9" s="77" t="s">
        <v>381</v>
      </c>
      <c r="C9" s="77" t="s">
        <v>105</v>
      </c>
      <c r="D9" s="77" t="s">
        <v>382</v>
      </c>
      <c r="E9" s="77" t="s">
        <v>383</v>
      </c>
      <c r="F9" s="78">
        <v>100</v>
      </c>
      <c r="G9" s="77" t="s">
        <v>420</v>
      </c>
      <c r="H9" s="79" t="s">
        <v>384</v>
      </c>
      <c r="I9" s="71" t="s">
        <v>534</v>
      </c>
    </row>
    <row r="10" spans="1:9" ht="45" x14ac:dyDescent="0.25">
      <c r="A10" s="128">
        <v>8</v>
      </c>
      <c r="B10" s="19" t="s">
        <v>385</v>
      </c>
      <c r="C10" s="19" t="s">
        <v>105</v>
      </c>
      <c r="D10" s="19" t="s">
        <v>386</v>
      </c>
      <c r="E10" s="19" t="s">
        <v>387</v>
      </c>
      <c r="F10" s="80">
        <v>8.4</v>
      </c>
      <c r="G10" s="19" t="s">
        <v>458</v>
      </c>
      <c r="H10" s="81" t="s">
        <v>388</v>
      </c>
      <c r="I10" s="71" t="s">
        <v>534</v>
      </c>
    </row>
    <row r="11" spans="1:9" ht="45" x14ac:dyDescent="0.25">
      <c r="A11" s="125">
        <v>9</v>
      </c>
      <c r="B11" s="71" t="s">
        <v>389</v>
      </c>
      <c r="C11" s="71" t="s">
        <v>105</v>
      </c>
      <c r="D11" s="71" t="s">
        <v>390</v>
      </c>
      <c r="E11" s="71" t="s">
        <v>391</v>
      </c>
      <c r="F11" s="72">
        <v>65</v>
      </c>
      <c r="G11" s="71" t="s">
        <v>422</v>
      </c>
      <c r="H11" s="73" t="s">
        <v>392</v>
      </c>
      <c r="I11" s="71" t="s">
        <v>534</v>
      </c>
    </row>
    <row r="12" spans="1:9" ht="45" x14ac:dyDescent="0.25">
      <c r="A12" s="125">
        <v>10</v>
      </c>
      <c r="B12" s="71" t="s">
        <v>393</v>
      </c>
      <c r="C12" s="71" t="s">
        <v>32</v>
      </c>
      <c r="D12" s="71" t="s">
        <v>394</v>
      </c>
      <c r="E12" s="71" t="s">
        <v>395</v>
      </c>
      <c r="F12" s="72">
        <v>230</v>
      </c>
      <c r="G12" s="71" t="s">
        <v>422</v>
      </c>
      <c r="H12" s="73" t="s">
        <v>396</v>
      </c>
      <c r="I12" s="71" t="s">
        <v>534</v>
      </c>
    </row>
    <row r="13" spans="1:9" ht="75" x14ac:dyDescent="0.25">
      <c r="A13" s="126">
        <v>11</v>
      </c>
      <c r="B13" s="74" t="s">
        <v>394</v>
      </c>
      <c r="C13" s="74" t="s">
        <v>193</v>
      </c>
      <c r="D13" s="74" t="s">
        <v>397</v>
      </c>
      <c r="E13" s="74" t="s">
        <v>398</v>
      </c>
      <c r="F13" s="75">
        <v>0.75</v>
      </c>
      <c r="G13" s="74" t="s">
        <v>415</v>
      </c>
      <c r="H13" s="76" t="s">
        <v>399</v>
      </c>
      <c r="I13" s="71" t="s">
        <v>534</v>
      </c>
    </row>
    <row r="14" spans="1:9" ht="170.25" customHeight="1" x14ac:dyDescent="0.25">
      <c r="A14" s="83">
        <v>12</v>
      </c>
      <c r="B14" s="82" t="s">
        <v>400</v>
      </c>
      <c r="C14" s="82" t="s">
        <v>195</v>
      </c>
      <c r="D14" s="105" t="s">
        <v>24</v>
      </c>
      <c r="E14" s="83" t="s">
        <v>26</v>
      </c>
      <c r="F14" s="83">
        <v>500</v>
      </c>
      <c r="G14" s="82" t="s">
        <v>432</v>
      </c>
      <c r="H14" s="82"/>
      <c r="I14" s="71" t="s">
        <v>534</v>
      </c>
    </row>
    <row r="15" spans="1:9" ht="175.5" customHeight="1" x14ac:dyDescent="0.25">
      <c r="A15" s="83">
        <v>13</v>
      </c>
      <c r="B15" s="82" t="s">
        <v>431</v>
      </c>
      <c r="C15" s="82" t="s">
        <v>195</v>
      </c>
      <c r="D15" s="105" t="s">
        <v>14</v>
      </c>
      <c r="E15" s="83" t="s">
        <v>13</v>
      </c>
      <c r="F15" s="83">
        <v>600</v>
      </c>
      <c r="G15" s="82" t="s">
        <v>432</v>
      </c>
      <c r="H15" s="82" t="s">
        <v>433</v>
      </c>
      <c r="I15" s="71" t="s">
        <v>534</v>
      </c>
    </row>
    <row r="16" spans="1:9" ht="194.25" customHeight="1" x14ac:dyDescent="0.25">
      <c r="A16" s="83">
        <v>14</v>
      </c>
      <c r="B16" s="82" t="s">
        <v>490</v>
      </c>
      <c r="C16" s="82" t="s">
        <v>195</v>
      </c>
      <c r="D16" s="105" t="s">
        <v>29</v>
      </c>
      <c r="E16" s="83" t="s">
        <v>28</v>
      </c>
      <c r="F16" s="83">
        <v>450</v>
      </c>
      <c r="G16" s="82" t="s">
        <v>432</v>
      </c>
      <c r="H16" s="82"/>
      <c r="I16" s="71" t="s">
        <v>534</v>
      </c>
    </row>
    <row r="17" spans="1:9" ht="45" x14ac:dyDescent="0.25">
      <c r="A17" s="126">
        <v>15</v>
      </c>
      <c r="B17" s="74" t="s">
        <v>401</v>
      </c>
      <c r="C17" s="74" t="s">
        <v>32</v>
      </c>
      <c r="D17" s="74" t="s">
        <v>402</v>
      </c>
      <c r="E17" s="74" t="s">
        <v>403</v>
      </c>
      <c r="F17" s="75">
        <v>1.8</v>
      </c>
      <c r="G17" s="74" t="s">
        <v>415</v>
      </c>
      <c r="H17" s="76" t="s">
        <v>404</v>
      </c>
      <c r="I17" s="71" t="s">
        <v>534</v>
      </c>
    </row>
    <row r="18" spans="1:9" ht="60" x14ac:dyDescent="0.25">
      <c r="A18" s="128">
        <v>16</v>
      </c>
      <c r="B18" s="19" t="s">
        <v>407</v>
      </c>
      <c r="C18" s="19" t="s">
        <v>193</v>
      </c>
      <c r="D18" s="19" t="s">
        <v>408</v>
      </c>
      <c r="E18" s="19" t="s">
        <v>409</v>
      </c>
      <c r="F18" s="80">
        <v>11.25</v>
      </c>
      <c r="G18" s="19" t="s">
        <v>458</v>
      </c>
      <c r="H18" s="81" t="s">
        <v>410</v>
      </c>
      <c r="I18" s="71" t="s">
        <v>534</v>
      </c>
    </row>
    <row r="19" spans="1:9" ht="60" x14ac:dyDescent="0.25">
      <c r="A19" s="126">
        <v>17</v>
      </c>
      <c r="B19" s="74" t="s">
        <v>411</v>
      </c>
      <c r="C19" s="74" t="s">
        <v>193</v>
      </c>
      <c r="D19" s="74" t="s">
        <v>412</v>
      </c>
      <c r="E19" s="74" t="s">
        <v>413</v>
      </c>
      <c r="F19" s="75">
        <v>0.19</v>
      </c>
      <c r="G19" s="74" t="s">
        <v>415</v>
      </c>
      <c r="H19" s="76" t="s">
        <v>414</v>
      </c>
      <c r="I19" s="71" t="s">
        <v>534</v>
      </c>
    </row>
    <row r="20" spans="1:9" ht="45" x14ac:dyDescent="0.25">
      <c r="A20" s="127">
        <v>18</v>
      </c>
      <c r="B20" s="77" t="s">
        <v>417</v>
      </c>
      <c r="C20" s="77" t="s">
        <v>195</v>
      </c>
      <c r="D20" s="77" t="s">
        <v>418</v>
      </c>
      <c r="E20" s="77" t="s">
        <v>419</v>
      </c>
      <c r="F20" s="78">
        <v>87</v>
      </c>
      <c r="G20" s="77" t="s">
        <v>420</v>
      </c>
      <c r="H20" s="79" t="s">
        <v>421</v>
      </c>
      <c r="I20" s="71" t="s">
        <v>534</v>
      </c>
    </row>
    <row r="21" spans="1:9" ht="45" x14ac:dyDescent="0.25">
      <c r="A21" s="125">
        <v>19</v>
      </c>
      <c r="B21" s="71" t="s">
        <v>423</v>
      </c>
      <c r="C21" s="71" t="s">
        <v>195</v>
      </c>
      <c r="D21" s="71" t="s">
        <v>424</v>
      </c>
      <c r="E21" s="71" t="s">
        <v>419</v>
      </c>
      <c r="F21" s="72">
        <v>360</v>
      </c>
      <c r="G21" s="71" t="s">
        <v>422</v>
      </c>
      <c r="H21" s="73" t="s">
        <v>425</v>
      </c>
      <c r="I21" s="71" t="s">
        <v>534</v>
      </c>
    </row>
    <row r="22" spans="1:9" ht="60" x14ac:dyDescent="0.25">
      <c r="A22" s="126">
        <v>20</v>
      </c>
      <c r="B22" s="74" t="s">
        <v>251</v>
      </c>
      <c r="C22" s="74" t="s">
        <v>195</v>
      </c>
      <c r="D22" s="74" t="s">
        <v>426</v>
      </c>
      <c r="E22" s="74" t="s">
        <v>427</v>
      </c>
      <c r="F22" s="75">
        <v>0.1</v>
      </c>
      <c r="G22" s="74" t="s">
        <v>415</v>
      </c>
      <c r="H22" s="76" t="s">
        <v>428</v>
      </c>
      <c r="I22" s="71" t="s">
        <v>534</v>
      </c>
    </row>
    <row r="23" spans="1:9" ht="60" x14ac:dyDescent="0.25">
      <c r="A23" s="126">
        <v>21</v>
      </c>
      <c r="B23" s="74" t="s">
        <v>411</v>
      </c>
      <c r="C23" s="74" t="s">
        <v>32</v>
      </c>
      <c r="D23" s="74" t="s">
        <v>412</v>
      </c>
      <c r="E23" s="74" t="s">
        <v>429</v>
      </c>
      <c r="F23" s="75">
        <v>0.75</v>
      </c>
      <c r="G23" s="74" t="s">
        <v>415</v>
      </c>
      <c r="H23" s="76" t="s">
        <v>430</v>
      </c>
      <c r="I23" s="71" t="s">
        <v>534</v>
      </c>
    </row>
    <row r="24" spans="1:9" ht="45" x14ac:dyDescent="0.25">
      <c r="A24" s="126">
        <v>22</v>
      </c>
      <c r="B24" s="74" t="s">
        <v>401</v>
      </c>
      <c r="C24" s="74" t="s">
        <v>32</v>
      </c>
      <c r="D24" s="74" t="s">
        <v>402</v>
      </c>
      <c r="E24" s="74" t="s">
        <v>403</v>
      </c>
      <c r="F24" s="75">
        <v>1.8</v>
      </c>
      <c r="G24" s="74" t="s">
        <v>415</v>
      </c>
      <c r="H24" s="76" t="s">
        <v>547</v>
      </c>
      <c r="I24" s="71" t="s">
        <v>534</v>
      </c>
    </row>
    <row r="25" spans="1:9" ht="45" x14ac:dyDescent="0.25">
      <c r="A25" s="125">
        <v>23</v>
      </c>
      <c r="B25" s="71" t="s">
        <v>434</v>
      </c>
      <c r="C25" s="71" t="s">
        <v>435</v>
      </c>
      <c r="D25" s="71" t="s">
        <v>436</v>
      </c>
      <c r="E25" s="71" t="s">
        <v>437</v>
      </c>
      <c r="F25" s="72">
        <v>0.2</v>
      </c>
      <c r="G25" s="71" t="s">
        <v>422</v>
      </c>
      <c r="H25" s="73" t="s">
        <v>438</v>
      </c>
      <c r="I25" s="71" t="s">
        <v>534</v>
      </c>
    </row>
    <row r="26" spans="1:9" ht="45" x14ac:dyDescent="0.25">
      <c r="A26" s="125">
        <v>24</v>
      </c>
      <c r="B26" s="71" t="s">
        <v>439</v>
      </c>
      <c r="C26" s="71" t="s">
        <v>195</v>
      </c>
      <c r="D26" s="71" t="s">
        <v>440</v>
      </c>
      <c r="E26" s="71" t="s">
        <v>440</v>
      </c>
      <c r="F26" s="72">
        <v>130</v>
      </c>
      <c r="G26" s="71" t="s">
        <v>422</v>
      </c>
      <c r="H26" s="73" t="s">
        <v>441</v>
      </c>
      <c r="I26" s="71" t="s">
        <v>534</v>
      </c>
    </row>
    <row r="27" spans="1:9" ht="45" x14ac:dyDescent="0.25">
      <c r="A27" s="125">
        <v>25</v>
      </c>
      <c r="B27" s="71" t="s">
        <v>194</v>
      </c>
      <c r="C27" s="71" t="s">
        <v>195</v>
      </c>
      <c r="D27" s="71" t="s">
        <v>442</v>
      </c>
      <c r="E27" s="71" t="s">
        <v>440</v>
      </c>
      <c r="F27" s="72">
        <v>3.5</v>
      </c>
      <c r="G27" s="71" t="s">
        <v>422</v>
      </c>
      <c r="H27" s="73" t="s">
        <v>443</v>
      </c>
      <c r="I27" s="71" t="s">
        <v>534</v>
      </c>
    </row>
    <row r="28" spans="1:9" ht="45" x14ac:dyDescent="0.25">
      <c r="A28" s="127">
        <v>26</v>
      </c>
      <c r="B28" s="77" t="s">
        <v>444</v>
      </c>
      <c r="C28" s="77" t="s">
        <v>195</v>
      </c>
      <c r="D28" s="77" t="s">
        <v>445</v>
      </c>
      <c r="E28" s="77" t="s">
        <v>446</v>
      </c>
      <c r="F28" s="78">
        <v>500</v>
      </c>
      <c r="G28" s="77" t="s">
        <v>420</v>
      </c>
      <c r="H28" s="79" t="s">
        <v>447</v>
      </c>
      <c r="I28" s="71" t="s">
        <v>534</v>
      </c>
    </row>
    <row r="29" spans="1:9" ht="60" x14ac:dyDescent="0.25">
      <c r="A29" s="126">
        <v>27</v>
      </c>
      <c r="B29" s="74" t="s">
        <v>448</v>
      </c>
      <c r="C29" s="74" t="s">
        <v>193</v>
      </c>
      <c r="D29" s="74" t="s">
        <v>450</v>
      </c>
      <c r="E29" s="74" t="s">
        <v>449</v>
      </c>
      <c r="F29" s="75">
        <v>0.38</v>
      </c>
      <c r="G29" s="74" t="s">
        <v>415</v>
      </c>
      <c r="H29" s="76" t="s">
        <v>451</v>
      </c>
      <c r="I29" s="71" t="s">
        <v>534</v>
      </c>
    </row>
    <row r="30" spans="1:9" ht="75" x14ac:dyDescent="0.25">
      <c r="A30" s="126">
        <v>28</v>
      </c>
      <c r="B30" s="74" t="s">
        <v>452</v>
      </c>
      <c r="C30" s="74" t="s">
        <v>186</v>
      </c>
      <c r="D30" s="74" t="s">
        <v>453</v>
      </c>
      <c r="E30" s="74" t="s">
        <v>454</v>
      </c>
      <c r="F30" s="75">
        <v>0.53</v>
      </c>
      <c r="G30" s="74" t="s">
        <v>415</v>
      </c>
      <c r="H30" s="76" t="s">
        <v>455</v>
      </c>
      <c r="I30" s="71" t="s">
        <v>534</v>
      </c>
    </row>
    <row r="31" spans="1:9" ht="30" x14ac:dyDescent="0.25">
      <c r="A31" s="128">
        <v>29</v>
      </c>
      <c r="B31" s="19" t="s">
        <v>456</v>
      </c>
      <c r="C31" s="19" t="s">
        <v>178</v>
      </c>
      <c r="D31" s="19" t="s">
        <v>457</v>
      </c>
      <c r="E31" s="19" t="s">
        <v>459</v>
      </c>
      <c r="F31" s="80">
        <v>0.56999999999999995</v>
      </c>
      <c r="G31" s="19" t="s">
        <v>458</v>
      </c>
      <c r="H31" s="81" t="s">
        <v>460</v>
      </c>
      <c r="I31" s="71" t="s">
        <v>534</v>
      </c>
    </row>
    <row r="32" spans="1:9" ht="75" x14ac:dyDescent="0.25">
      <c r="A32" s="128">
        <v>30</v>
      </c>
      <c r="B32" s="19" t="s">
        <v>461</v>
      </c>
      <c r="C32" s="19" t="s">
        <v>178</v>
      </c>
      <c r="D32" s="19" t="s">
        <v>462</v>
      </c>
      <c r="E32" s="19" t="s">
        <v>463</v>
      </c>
      <c r="F32" s="80">
        <v>4.76</v>
      </c>
      <c r="G32" s="19" t="s">
        <v>458</v>
      </c>
      <c r="H32" s="81" t="s">
        <v>464</v>
      </c>
      <c r="I32" s="71" t="s">
        <v>534</v>
      </c>
    </row>
    <row r="33" spans="1:9" ht="45" x14ac:dyDescent="0.25">
      <c r="A33" s="127">
        <v>31</v>
      </c>
      <c r="B33" s="77" t="s">
        <v>465</v>
      </c>
      <c r="C33" s="77" t="s">
        <v>193</v>
      </c>
      <c r="D33" s="77" t="s">
        <v>466</v>
      </c>
      <c r="E33" s="77" t="s">
        <v>467</v>
      </c>
      <c r="F33" s="78">
        <v>52.5</v>
      </c>
      <c r="G33" s="77" t="s">
        <v>420</v>
      </c>
      <c r="H33" s="79" t="s">
        <v>468</v>
      </c>
      <c r="I33" s="71" t="s">
        <v>534</v>
      </c>
    </row>
    <row r="34" spans="1:9" ht="45" x14ac:dyDescent="0.25">
      <c r="A34" s="127">
        <v>32</v>
      </c>
      <c r="B34" s="77" t="s">
        <v>469</v>
      </c>
      <c r="C34" s="77" t="s">
        <v>193</v>
      </c>
      <c r="D34" s="77" t="s">
        <v>466</v>
      </c>
      <c r="E34" s="77" t="s">
        <v>467</v>
      </c>
      <c r="F34" s="78">
        <v>57</v>
      </c>
      <c r="G34" s="77" t="s">
        <v>420</v>
      </c>
      <c r="H34" s="79" t="s">
        <v>470</v>
      </c>
      <c r="I34" s="71" t="s">
        <v>534</v>
      </c>
    </row>
    <row r="35" spans="1:9" ht="60" x14ac:dyDescent="0.25">
      <c r="A35" s="128">
        <v>33</v>
      </c>
      <c r="B35" s="19" t="s">
        <v>405</v>
      </c>
      <c r="C35" s="19" t="s">
        <v>193</v>
      </c>
      <c r="D35" s="19" t="s">
        <v>406</v>
      </c>
      <c r="E35" s="19" t="s">
        <v>472</v>
      </c>
      <c r="F35" s="80">
        <v>9</v>
      </c>
      <c r="G35" s="19" t="s">
        <v>458</v>
      </c>
      <c r="H35" s="81" t="s">
        <v>473</v>
      </c>
      <c r="I35" s="71" t="s">
        <v>534</v>
      </c>
    </row>
    <row r="36" spans="1:9" ht="45" x14ac:dyDescent="0.25">
      <c r="A36" s="127">
        <v>34</v>
      </c>
      <c r="B36" s="77" t="s">
        <v>476</v>
      </c>
      <c r="C36" s="77" t="s">
        <v>193</v>
      </c>
      <c r="D36" s="77" t="s">
        <v>466</v>
      </c>
      <c r="E36" s="77" t="s">
        <v>474</v>
      </c>
      <c r="F36" s="78">
        <v>182.75</v>
      </c>
      <c r="G36" s="77" t="s">
        <v>420</v>
      </c>
      <c r="H36" s="79" t="s">
        <v>475</v>
      </c>
      <c r="I36" s="71" t="s">
        <v>534</v>
      </c>
    </row>
    <row r="37" spans="1:9" ht="45" x14ac:dyDescent="0.25">
      <c r="A37" s="127">
        <v>35</v>
      </c>
      <c r="B37" s="77" t="s">
        <v>477</v>
      </c>
      <c r="C37" s="77" t="s">
        <v>193</v>
      </c>
      <c r="D37" s="77" t="s">
        <v>466</v>
      </c>
      <c r="E37" s="77" t="s">
        <v>474</v>
      </c>
      <c r="F37" s="78">
        <v>10</v>
      </c>
      <c r="G37" s="77" t="s">
        <v>420</v>
      </c>
      <c r="H37" s="79" t="s">
        <v>478</v>
      </c>
      <c r="I37" s="71" t="s">
        <v>534</v>
      </c>
    </row>
    <row r="38" spans="1:9" ht="30" x14ac:dyDescent="0.25">
      <c r="A38" s="128">
        <v>36</v>
      </c>
      <c r="B38" s="19" t="s">
        <v>479</v>
      </c>
      <c r="C38" s="19" t="s">
        <v>193</v>
      </c>
      <c r="D38" s="19" t="s">
        <v>480</v>
      </c>
      <c r="E38" s="19" t="s">
        <v>481</v>
      </c>
      <c r="F38" s="80">
        <v>0.4</v>
      </c>
      <c r="G38" s="19" t="s">
        <v>458</v>
      </c>
      <c r="H38" s="81" t="s">
        <v>482</v>
      </c>
      <c r="I38" s="71" t="s">
        <v>534</v>
      </c>
    </row>
    <row r="39" spans="1:9" ht="45" x14ac:dyDescent="0.25">
      <c r="A39" s="127">
        <v>37</v>
      </c>
      <c r="B39" s="77" t="s">
        <v>483</v>
      </c>
      <c r="C39" s="77" t="s">
        <v>195</v>
      </c>
      <c r="D39" s="77" t="s">
        <v>436</v>
      </c>
      <c r="E39" s="77" t="s">
        <v>485</v>
      </c>
      <c r="F39" s="78">
        <v>0</v>
      </c>
      <c r="G39" s="77" t="s">
        <v>420</v>
      </c>
      <c r="H39" s="79" t="s">
        <v>484</v>
      </c>
      <c r="I39" s="71" t="s">
        <v>534</v>
      </c>
    </row>
    <row r="40" spans="1:9" ht="45" x14ac:dyDescent="0.25">
      <c r="A40" s="127">
        <v>38</v>
      </c>
      <c r="B40" s="77" t="s">
        <v>486</v>
      </c>
      <c r="C40" s="77" t="s">
        <v>193</v>
      </c>
      <c r="D40" s="77" t="s">
        <v>489</v>
      </c>
      <c r="E40" s="77" t="s">
        <v>488</v>
      </c>
      <c r="F40" s="78">
        <v>121.5</v>
      </c>
      <c r="G40" s="77" t="s">
        <v>420</v>
      </c>
      <c r="H40" s="79" t="s">
        <v>487</v>
      </c>
      <c r="I40" s="71" t="s">
        <v>534</v>
      </c>
    </row>
    <row r="41" spans="1:9" ht="60" x14ac:dyDescent="0.25">
      <c r="A41" s="126">
        <v>39</v>
      </c>
      <c r="B41" s="74" t="s">
        <v>491</v>
      </c>
      <c r="C41" s="74" t="s">
        <v>186</v>
      </c>
      <c r="D41" s="74" t="s">
        <v>492</v>
      </c>
      <c r="E41" s="74" t="s">
        <v>493</v>
      </c>
      <c r="F41" s="75">
        <v>0.33</v>
      </c>
      <c r="G41" s="74" t="s">
        <v>415</v>
      </c>
      <c r="H41" s="76" t="s">
        <v>494</v>
      </c>
      <c r="I41" s="71" t="s">
        <v>534</v>
      </c>
    </row>
    <row r="42" spans="1:9" ht="45" x14ac:dyDescent="0.25">
      <c r="A42" s="125">
        <v>40</v>
      </c>
      <c r="B42" s="71" t="s">
        <v>495</v>
      </c>
      <c r="C42" s="71" t="s">
        <v>193</v>
      </c>
      <c r="D42" s="71" t="s">
        <v>436</v>
      </c>
      <c r="E42" s="71" t="s">
        <v>496</v>
      </c>
      <c r="F42" s="72">
        <v>0.2</v>
      </c>
      <c r="G42" s="71" t="s">
        <v>422</v>
      </c>
      <c r="H42" s="73" t="s">
        <v>497</v>
      </c>
      <c r="I42" s="71" t="s">
        <v>534</v>
      </c>
    </row>
    <row r="43" spans="1:9" ht="60" x14ac:dyDescent="0.25">
      <c r="A43" s="126">
        <v>41</v>
      </c>
      <c r="B43" s="74" t="s">
        <v>498</v>
      </c>
      <c r="C43" s="74" t="s">
        <v>178</v>
      </c>
      <c r="D43" s="74" t="s">
        <v>499</v>
      </c>
      <c r="E43" s="74" t="s">
        <v>501</v>
      </c>
      <c r="F43" s="75">
        <v>0.28000000000000003</v>
      </c>
      <c r="G43" s="74" t="s">
        <v>415</v>
      </c>
      <c r="H43" s="76" t="s">
        <v>500</v>
      </c>
      <c r="I43" s="71" t="s">
        <v>534</v>
      </c>
    </row>
    <row r="44" spans="1:9" ht="45" x14ac:dyDescent="0.25">
      <c r="A44" s="127">
        <v>42</v>
      </c>
      <c r="B44" s="77" t="s">
        <v>502</v>
      </c>
      <c r="C44" s="77" t="s">
        <v>178</v>
      </c>
      <c r="D44" s="77" t="s">
        <v>466</v>
      </c>
      <c r="E44" s="77" t="s">
        <v>503</v>
      </c>
      <c r="F44" s="78">
        <v>101</v>
      </c>
      <c r="G44" s="77" t="s">
        <v>420</v>
      </c>
      <c r="H44" s="79" t="s">
        <v>504</v>
      </c>
      <c r="I44" s="71" t="s">
        <v>534</v>
      </c>
    </row>
    <row r="45" spans="1:9" ht="90" x14ac:dyDescent="0.25">
      <c r="A45" s="126">
        <v>43</v>
      </c>
      <c r="B45" s="74" t="s">
        <v>452</v>
      </c>
      <c r="C45" s="74" t="s">
        <v>186</v>
      </c>
      <c r="D45" s="74" t="s">
        <v>688</v>
      </c>
      <c r="E45" s="74" t="s">
        <v>505</v>
      </c>
      <c r="F45" s="75">
        <v>0.53</v>
      </c>
      <c r="G45" s="74" t="s">
        <v>415</v>
      </c>
      <c r="H45" s="76" t="s">
        <v>506</v>
      </c>
      <c r="I45" s="71" t="s">
        <v>534</v>
      </c>
    </row>
    <row r="46" spans="1:9" ht="45" x14ac:dyDescent="0.25">
      <c r="A46" s="125">
        <v>44</v>
      </c>
      <c r="B46" s="71" t="s">
        <v>495</v>
      </c>
      <c r="C46" s="71" t="s">
        <v>193</v>
      </c>
      <c r="D46" s="71" t="s">
        <v>436</v>
      </c>
      <c r="E46" s="71" t="s">
        <v>507</v>
      </c>
      <c r="F46" s="72">
        <v>0.2</v>
      </c>
      <c r="G46" s="71" t="s">
        <v>422</v>
      </c>
      <c r="H46" s="73" t="s">
        <v>508</v>
      </c>
      <c r="I46" s="71" t="s">
        <v>534</v>
      </c>
    </row>
    <row r="47" spans="1:9" ht="45" x14ac:dyDescent="0.25">
      <c r="A47" s="126">
        <v>45</v>
      </c>
      <c r="B47" s="74" t="s">
        <v>509</v>
      </c>
      <c r="C47" s="74" t="s">
        <v>193</v>
      </c>
      <c r="D47" s="74"/>
      <c r="E47" s="74" t="s">
        <v>510</v>
      </c>
      <c r="F47" s="75">
        <v>0.28000000000000003</v>
      </c>
      <c r="G47" s="74" t="s">
        <v>415</v>
      </c>
      <c r="H47" s="76" t="s">
        <v>511</v>
      </c>
      <c r="I47" s="71" t="s">
        <v>534</v>
      </c>
    </row>
    <row r="48" spans="1:9" ht="60" x14ac:dyDescent="0.25">
      <c r="A48" s="126">
        <v>46</v>
      </c>
      <c r="B48" s="74" t="s">
        <v>512</v>
      </c>
      <c r="C48" s="74" t="s">
        <v>193</v>
      </c>
      <c r="D48" s="74" t="s">
        <v>513</v>
      </c>
      <c r="E48" s="74" t="s">
        <v>514</v>
      </c>
      <c r="F48" s="75">
        <v>0.3</v>
      </c>
      <c r="G48" s="74" t="s">
        <v>415</v>
      </c>
      <c r="H48" s="76" t="s">
        <v>515</v>
      </c>
      <c r="I48" s="71" t="s">
        <v>534</v>
      </c>
    </row>
    <row r="49" spans="1:9" ht="45" x14ac:dyDescent="0.25">
      <c r="A49" s="126">
        <v>47</v>
      </c>
      <c r="B49" s="74" t="s">
        <v>516</v>
      </c>
      <c r="C49" s="74" t="s">
        <v>193</v>
      </c>
      <c r="D49" s="74" t="s">
        <v>519</v>
      </c>
      <c r="E49" s="74" t="s">
        <v>518</v>
      </c>
      <c r="F49" s="75">
        <v>6.24</v>
      </c>
      <c r="G49" s="74" t="s">
        <v>415</v>
      </c>
      <c r="H49" s="76" t="s">
        <v>517</v>
      </c>
      <c r="I49" s="71" t="s">
        <v>534</v>
      </c>
    </row>
    <row r="50" spans="1:9" ht="30" x14ac:dyDescent="0.25">
      <c r="A50" s="128">
        <v>48</v>
      </c>
      <c r="B50" s="19" t="s">
        <v>520</v>
      </c>
      <c r="C50" s="19" t="s">
        <v>435</v>
      </c>
      <c r="D50" s="19"/>
      <c r="E50" s="19" t="s">
        <v>521</v>
      </c>
      <c r="F50" s="80">
        <v>0.33</v>
      </c>
      <c r="G50" s="19" t="s">
        <v>458</v>
      </c>
      <c r="H50" s="81" t="s">
        <v>522</v>
      </c>
      <c r="I50" s="71" t="s">
        <v>534</v>
      </c>
    </row>
    <row r="51" spans="1:9" ht="60" x14ac:dyDescent="0.25">
      <c r="A51" s="128">
        <v>49</v>
      </c>
      <c r="B51" s="19" t="s">
        <v>523</v>
      </c>
      <c r="C51" s="19" t="s">
        <v>195</v>
      </c>
      <c r="D51" s="19" t="s">
        <v>524</v>
      </c>
      <c r="E51" s="19" t="s">
        <v>525</v>
      </c>
      <c r="F51" s="80">
        <v>3.5</v>
      </c>
      <c r="G51" s="19" t="s">
        <v>458</v>
      </c>
      <c r="H51" s="81" t="s">
        <v>526</v>
      </c>
      <c r="I51" s="71" t="s">
        <v>534</v>
      </c>
    </row>
    <row r="52" spans="1:9" ht="30" x14ac:dyDescent="0.25">
      <c r="A52" s="128">
        <v>50</v>
      </c>
      <c r="B52" s="19" t="s">
        <v>527</v>
      </c>
      <c r="C52" s="19" t="s">
        <v>178</v>
      </c>
      <c r="D52" s="19" t="s">
        <v>528</v>
      </c>
      <c r="E52" s="19" t="s">
        <v>521</v>
      </c>
      <c r="F52" s="80">
        <v>0.2</v>
      </c>
      <c r="G52" s="19" t="s">
        <v>458</v>
      </c>
      <c r="H52" s="81" t="s">
        <v>529</v>
      </c>
      <c r="I52" s="71" t="s">
        <v>534</v>
      </c>
    </row>
    <row r="53" spans="1:9" ht="45" x14ac:dyDescent="0.25">
      <c r="A53" s="128">
        <v>51</v>
      </c>
      <c r="B53" s="19" t="s">
        <v>530</v>
      </c>
      <c r="C53" s="19" t="s">
        <v>178</v>
      </c>
      <c r="D53" s="19" t="s">
        <v>531</v>
      </c>
      <c r="E53" s="19" t="s">
        <v>532</v>
      </c>
      <c r="F53" s="80" t="s">
        <v>534</v>
      </c>
      <c r="G53" s="19" t="s">
        <v>458</v>
      </c>
      <c r="H53" s="81" t="s">
        <v>533</v>
      </c>
      <c r="I53" s="71" t="s">
        <v>534</v>
      </c>
    </row>
    <row r="54" spans="1:9" ht="45" x14ac:dyDescent="0.25">
      <c r="A54" s="126">
        <v>52</v>
      </c>
      <c r="B54" s="74" t="s">
        <v>401</v>
      </c>
      <c r="C54" s="74" t="s">
        <v>32</v>
      </c>
      <c r="D54" s="74" t="s">
        <v>402</v>
      </c>
      <c r="E54" s="74" t="s">
        <v>403</v>
      </c>
      <c r="F54" s="75">
        <v>1.8</v>
      </c>
      <c r="G54" s="74" t="s">
        <v>415</v>
      </c>
      <c r="H54" s="76" t="s">
        <v>542</v>
      </c>
      <c r="I54" s="71" t="s">
        <v>534</v>
      </c>
    </row>
    <row r="55" spans="1:9" ht="60" x14ac:dyDescent="0.25">
      <c r="A55" s="126">
        <v>53</v>
      </c>
      <c r="B55" s="74" t="s">
        <v>251</v>
      </c>
      <c r="C55" s="74" t="s">
        <v>186</v>
      </c>
      <c r="D55" s="74" t="s">
        <v>426</v>
      </c>
      <c r="E55" s="74" t="s">
        <v>544</v>
      </c>
      <c r="F55" s="75">
        <v>0.1</v>
      </c>
      <c r="G55" s="74" t="s">
        <v>415</v>
      </c>
      <c r="H55" s="76" t="s">
        <v>545</v>
      </c>
      <c r="I55" s="71" t="s">
        <v>534</v>
      </c>
    </row>
    <row r="56" spans="1:9" ht="45" x14ac:dyDescent="0.25">
      <c r="A56" s="126">
        <v>54</v>
      </c>
      <c r="B56" s="74" t="s">
        <v>194</v>
      </c>
      <c r="C56" s="74" t="s">
        <v>195</v>
      </c>
      <c r="D56" s="74" t="s">
        <v>442</v>
      </c>
      <c r="E56" s="74" t="s">
        <v>419</v>
      </c>
      <c r="F56" s="75">
        <v>0.6</v>
      </c>
      <c r="G56" s="74" t="s">
        <v>415</v>
      </c>
      <c r="H56" s="76" t="s">
        <v>546</v>
      </c>
      <c r="I56" s="71" t="s">
        <v>534</v>
      </c>
    </row>
    <row r="57" spans="1:9" ht="45" x14ac:dyDescent="0.25">
      <c r="A57" s="126">
        <v>55</v>
      </c>
      <c r="B57" s="74" t="s">
        <v>401</v>
      </c>
      <c r="C57" s="74" t="s">
        <v>32</v>
      </c>
      <c r="D57" s="74" t="s">
        <v>402</v>
      </c>
      <c r="E57" s="74" t="s">
        <v>403</v>
      </c>
      <c r="F57" s="75">
        <v>1.8</v>
      </c>
      <c r="G57" s="74" t="s">
        <v>415</v>
      </c>
      <c r="H57" s="76" t="s">
        <v>543</v>
      </c>
      <c r="I57" s="71" t="s">
        <v>534</v>
      </c>
    </row>
    <row r="58" spans="1:9" ht="45" x14ac:dyDescent="0.25">
      <c r="A58" s="125">
        <v>56</v>
      </c>
      <c r="B58" s="71" t="s">
        <v>194</v>
      </c>
      <c r="C58" s="71" t="s">
        <v>195</v>
      </c>
      <c r="D58" s="71" t="s">
        <v>442</v>
      </c>
      <c r="E58" s="71" t="s">
        <v>548</v>
      </c>
      <c r="F58" s="72">
        <v>0.6</v>
      </c>
      <c r="G58" s="71" t="s">
        <v>422</v>
      </c>
      <c r="H58" s="73" t="s">
        <v>549</v>
      </c>
      <c r="I58" s="71" t="s">
        <v>534</v>
      </c>
    </row>
    <row r="59" spans="1:9" ht="73.5" customHeight="1" x14ac:dyDescent="0.25">
      <c r="A59" s="126">
        <v>57</v>
      </c>
      <c r="B59" s="74" t="s">
        <v>190</v>
      </c>
      <c r="C59" s="74" t="s">
        <v>186</v>
      </c>
      <c r="D59" s="74" t="s">
        <v>550</v>
      </c>
      <c r="E59" s="74" t="s">
        <v>551</v>
      </c>
      <c r="F59" s="75">
        <v>0.33</v>
      </c>
      <c r="G59" s="74" t="s">
        <v>415</v>
      </c>
      <c r="H59" s="76" t="s">
        <v>552</v>
      </c>
      <c r="I59" s="71" t="s">
        <v>534</v>
      </c>
    </row>
    <row r="60" spans="1:9" ht="60" x14ac:dyDescent="0.25">
      <c r="A60" s="126">
        <v>58</v>
      </c>
      <c r="B60" s="74" t="s">
        <v>251</v>
      </c>
      <c r="C60" s="74" t="s">
        <v>186</v>
      </c>
      <c r="D60" s="74" t="s">
        <v>553</v>
      </c>
      <c r="E60" s="74" t="s">
        <v>554</v>
      </c>
      <c r="F60" s="75">
        <v>0.1</v>
      </c>
      <c r="G60" s="74" t="s">
        <v>415</v>
      </c>
      <c r="H60" s="76"/>
      <c r="I60" s="71" t="s">
        <v>534</v>
      </c>
    </row>
    <row r="61" spans="1:9" ht="15.75" x14ac:dyDescent="0.25">
      <c r="A61" s="3"/>
      <c r="B61" s="35"/>
      <c r="C61" s="35"/>
      <c r="D61" s="35"/>
      <c r="E61" s="84" t="s">
        <v>156</v>
      </c>
      <c r="F61" s="85">
        <f>SUM(F3:F60)</f>
        <v>3659.6300000000006</v>
      </c>
      <c r="G61" s="35"/>
      <c r="H61" s="35"/>
      <c r="I61" s="35"/>
    </row>
    <row r="63" spans="1:9" x14ac:dyDescent="0.25">
      <c r="E63" s="92" t="s">
        <v>555</v>
      </c>
      <c r="F63" s="91" t="s">
        <v>557</v>
      </c>
      <c r="G63" s="92" t="s">
        <v>556</v>
      </c>
    </row>
    <row r="64" spans="1:9" ht="30" x14ac:dyDescent="0.25">
      <c r="E64" s="93" t="s">
        <v>535</v>
      </c>
      <c r="F64" s="94">
        <f>SUM(F48,F49,F47,F45,F43,F41,F30,F29,F23,F22,F19,F17,F4,F5,F7,F13,F54,F55,F56,F59,F57,F24,F60)</f>
        <v>20.170000000000002</v>
      </c>
      <c r="G64" s="95">
        <f>F64/F61</f>
        <v>5.5114861338441314E-3</v>
      </c>
    </row>
    <row r="65" spans="5:7" ht="30" x14ac:dyDescent="0.25">
      <c r="E65" s="96" t="s">
        <v>536</v>
      </c>
      <c r="F65" s="97">
        <f>SUM(F3,F6,F8,F11,F12,F21,F25,F26,F27,F42,F46,F58)</f>
        <v>839.30000000000018</v>
      </c>
      <c r="G65" s="98">
        <f>F65/F61</f>
        <v>0.22934012454811006</v>
      </c>
    </row>
    <row r="66" spans="5:7" ht="30" x14ac:dyDescent="0.25">
      <c r="E66" s="99" t="s">
        <v>537</v>
      </c>
      <c r="F66" s="100">
        <f>SUM(F53,F52,F51,F50,F38,F35,F32,F31,F18,F10)</f>
        <v>38.409999999999997</v>
      </c>
      <c r="G66" s="101">
        <f>F66/F61</f>
        <v>1.049559654937794E-2</v>
      </c>
    </row>
    <row r="67" spans="5:7" ht="30" x14ac:dyDescent="0.25">
      <c r="E67" s="102" t="s">
        <v>538</v>
      </c>
      <c r="F67" s="103">
        <f>SUM(F44,F40,F39,F37,F36,F34,F33,F28,F20,F9)</f>
        <v>1211.75</v>
      </c>
      <c r="G67" s="104">
        <f>F67/F61</f>
        <v>0.33111270811530125</v>
      </c>
    </row>
    <row r="68" spans="5:7" ht="30" x14ac:dyDescent="0.25">
      <c r="E68" s="105" t="s">
        <v>539</v>
      </c>
      <c r="F68" s="106">
        <f>SUM(F14:F16)</f>
        <v>1550</v>
      </c>
      <c r="G68" s="107">
        <f>F68/F61</f>
        <v>0.42354008465336651</v>
      </c>
    </row>
    <row r="69" spans="5:7" x14ac:dyDescent="0.25">
      <c r="E69" s="86" t="s">
        <v>540</v>
      </c>
      <c r="F69" s="87">
        <f>SUM(F64:F68)</f>
        <v>3659.63</v>
      </c>
      <c r="G69" s="90">
        <f>F69/F61</f>
        <v>0.99999999999999989</v>
      </c>
    </row>
    <row r="70" spans="5:7" x14ac:dyDescent="0.25">
      <c r="G70"/>
    </row>
    <row r="71" spans="5:7" x14ac:dyDescent="0.25">
      <c r="G71"/>
    </row>
    <row r="72" spans="5:7" x14ac:dyDescent="0.25">
      <c r="G72"/>
    </row>
    <row r="73" spans="5:7" x14ac:dyDescent="0.25">
      <c r="G73"/>
    </row>
    <row r="74" spans="5:7" x14ac:dyDescent="0.25">
      <c r="G74"/>
    </row>
    <row r="75" spans="5:7" x14ac:dyDescent="0.25">
      <c r="G75"/>
    </row>
    <row r="76" spans="5:7" x14ac:dyDescent="0.25">
      <c r="G76"/>
    </row>
    <row r="77" spans="5:7" x14ac:dyDescent="0.25">
      <c r="G77"/>
    </row>
    <row r="78" spans="5:7" x14ac:dyDescent="0.25">
      <c r="G78"/>
    </row>
    <row r="79" spans="5:7" x14ac:dyDescent="0.25">
      <c r="G79"/>
    </row>
    <row r="80" spans="5:7" x14ac:dyDescent="0.25">
      <c r="G80"/>
    </row>
    <row r="81" spans="7:7" x14ac:dyDescent="0.25">
      <c r="G81"/>
    </row>
    <row r="82" spans="7:7" x14ac:dyDescent="0.25">
      <c r="G82"/>
    </row>
    <row r="83" spans="7:7" x14ac:dyDescent="0.25">
      <c r="G83"/>
    </row>
    <row r="84" spans="7:7" x14ac:dyDescent="0.25">
      <c r="G84"/>
    </row>
    <row r="85" spans="7:7" x14ac:dyDescent="0.25">
      <c r="G85"/>
    </row>
    <row r="86" spans="7:7" x14ac:dyDescent="0.25">
      <c r="G86"/>
    </row>
  </sheetData>
  <mergeCells count="1">
    <mergeCell ref="A1:I1"/>
  </mergeCells>
  <hyperlinks>
    <hyperlink ref="H3" r:id="rId1" xr:uid="{69B8EE25-3CB3-4A58-B337-AB80AD9DADCC}"/>
    <hyperlink ref="H4" r:id="rId2" xr:uid="{1420EBA6-670F-42CF-BA04-1D5E66730CAF}"/>
    <hyperlink ref="H5" r:id="rId3" xr:uid="{E5CB03FF-E7DF-437E-8DB9-2B0656597E00}"/>
    <hyperlink ref="H6" r:id="rId4" xr:uid="{4C6B5B3D-948D-4139-A338-315D98265883}"/>
    <hyperlink ref="B2" r:id="rId5" xr:uid="{B46ADAE2-7385-4945-B7DF-76721B463FB8}"/>
    <hyperlink ref="H7" r:id="rId6" xr:uid="{E466A6B2-DE4D-4506-9F56-BC235FFA6CF8}"/>
    <hyperlink ref="H8" r:id="rId7" xr:uid="{D59EF7B4-CD43-46EA-921D-B0F90ADB5E8A}"/>
    <hyperlink ref="H9" r:id="rId8" xr:uid="{65D153D9-77EA-4290-84E0-E3C4EBEBF7DB}"/>
    <hyperlink ref="H10" r:id="rId9" xr:uid="{41F523FC-F961-4A9D-BFAD-BE6BF6AE4EA7}"/>
    <hyperlink ref="H11" r:id="rId10" xr:uid="{0F6E645E-CED8-45E6-BD0D-56BFF20C48BF}"/>
    <hyperlink ref="H12" r:id="rId11" xr:uid="{B3C911E7-A274-43D8-8435-CD96169091D4}"/>
    <hyperlink ref="H13" r:id="rId12" xr:uid="{15945C35-7334-47CD-A423-9C31DE91B3C2}"/>
    <hyperlink ref="H17" r:id="rId13" xr:uid="{044A8322-6F0E-466D-B6B3-472115E5F3B5}"/>
    <hyperlink ref="H18" r:id="rId14" xr:uid="{61796C4A-DC4E-4D47-9818-BE611EF89761}"/>
    <hyperlink ref="H19" r:id="rId15" xr:uid="{58E465C9-D47E-49B7-92F0-908B8B570080}"/>
    <hyperlink ref="H20" r:id="rId16" xr:uid="{4C8A6A02-08E8-4C45-ADE5-F339A2E74541}"/>
    <hyperlink ref="H21" r:id="rId17" xr:uid="{23503D49-A9DA-4E08-AFEC-DEECE7614690}"/>
    <hyperlink ref="H22" r:id="rId18" xr:uid="{16BF620F-EB80-421A-919B-0EBD0CD3F61C}"/>
    <hyperlink ref="H23" r:id="rId19" xr:uid="{054ABD66-E39D-408B-8FB8-8F536911286C}"/>
    <hyperlink ref="H15" r:id="rId20" xr:uid="{378D9A0D-FAF3-45A5-95C4-7BEABC56AF84}"/>
    <hyperlink ref="H25" r:id="rId21" xr:uid="{3D4C39FF-DAF5-4B7C-BF72-14FF01CA6ACF}"/>
    <hyperlink ref="H26" r:id="rId22" xr:uid="{74C42E99-1FE3-4F38-BB31-26988E461EB7}"/>
    <hyperlink ref="H27" r:id="rId23" xr:uid="{7AC1DB44-DCA3-4F39-84A7-3492A4F26C92}"/>
    <hyperlink ref="H28" r:id="rId24" xr:uid="{0067BB71-CCF3-4F0E-96A8-4F795F2EA4F1}"/>
    <hyperlink ref="H29" r:id="rId25" xr:uid="{6DD01E16-93B9-4325-B27B-2C31328E0433}"/>
    <hyperlink ref="H30" r:id="rId26" xr:uid="{AB13CF5C-304A-4529-9DAF-C6D54BF4D1DA}"/>
    <hyperlink ref="H31" r:id="rId27" xr:uid="{6C753CFF-DC9C-42FF-99C7-8057D3D395F3}"/>
    <hyperlink ref="H32" r:id="rId28" xr:uid="{90B003A0-2C83-42C5-A6B6-8A535AEAA2F9}"/>
    <hyperlink ref="H33" r:id="rId29" xr:uid="{2AB4BC18-9231-49C1-BE2D-46B2F0872105}"/>
    <hyperlink ref="H34" r:id="rId30" xr:uid="{8FC143D7-A10F-4F14-AA63-2EFA0E4FE6EE}"/>
    <hyperlink ref="H35" r:id="rId31" xr:uid="{66BA857C-5B32-42EA-8590-4392EEB66B95}"/>
    <hyperlink ref="H36" r:id="rId32" xr:uid="{670E96DA-1AA6-4610-B3B3-823432E640C6}"/>
    <hyperlink ref="H37" r:id="rId33" xr:uid="{13DBE64B-A3EA-490C-998A-E4A0C4A22AD7}"/>
    <hyperlink ref="H38" r:id="rId34" xr:uid="{A67236AF-D537-4C59-99F6-A8118A5560FD}"/>
    <hyperlink ref="H39" r:id="rId35" xr:uid="{B615E2D6-1832-40BB-90CF-3404F69F90B3}"/>
    <hyperlink ref="H40" r:id="rId36" xr:uid="{D6F3468E-B858-42EF-958A-353F137D2A41}"/>
    <hyperlink ref="H41" r:id="rId37" xr:uid="{5FEBE990-1B39-4628-94B8-304355C201EA}"/>
    <hyperlink ref="H42" r:id="rId38" xr:uid="{B2CC7ACD-D3F3-449E-A32A-545B51A87A87}"/>
    <hyperlink ref="H43" r:id="rId39" xr:uid="{42FA22DB-B89B-434C-BB51-01E80F8B2FE5}"/>
    <hyperlink ref="H44" r:id="rId40" xr:uid="{EC57B6AE-2366-4C55-9BEC-54792E79D2C6}"/>
    <hyperlink ref="H45" r:id="rId41" xr:uid="{12E6E651-7711-41B9-99FB-31331B56296F}"/>
    <hyperlink ref="H46" r:id="rId42" xr:uid="{AE9E6B7E-849A-470E-AEFF-26B582D3614E}"/>
    <hyperlink ref="H47" r:id="rId43" xr:uid="{EAD67E68-429A-4D01-885E-720CA32490BE}"/>
    <hyperlink ref="H48" r:id="rId44" xr:uid="{AAA3F4E7-0C0A-475C-BB25-76540B4B2B3F}"/>
    <hyperlink ref="H49" r:id="rId45" xr:uid="{4C4F454F-23AA-4B00-B032-369E5756A6FA}"/>
    <hyperlink ref="H50" r:id="rId46" xr:uid="{A2C3771C-3A24-4035-AFEC-567CB04A5506}"/>
    <hyperlink ref="H51" r:id="rId47" xr:uid="{CD5B8A79-12EE-4C02-A453-B4123AEDCD3B}"/>
    <hyperlink ref="H52" r:id="rId48" xr:uid="{CD5AB29C-6295-4D81-AA75-60FF295E224F}"/>
    <hyperlink ref="H53" r:id="rId49" xr:uid="{CE66C93B-E766-4A4E-B7B8-A75E629674FD}"/>
    <hyperlink ref="H54" r:id="rId50" xr:uid="{39590777-42E6-459A-9493-EF8D2DBB0E3B}"/>
    <hyperlink ref="H57" r:id="rId51" xr:uid="{85995C8C-007C-490D-A328-C0B91B4C66A9}"/>
    <hyperlink ref="H55" r:id="rId52" xr:uid="{4982304E-9A04-4DDB-A0D9-59BC49580C75}"/>
    <hyperlink ref="H56" r:id="rId53" xr:uid="{5745D1DF-4215-412F-B07F-0FA48DEF7F06}"/>
    <hyperlink ref="H24" r:id="rId54" xr:uid="{816429F6-C52B-4A1C-8F3C-D7A053F93C38}"/>
    <hyperlink ref="H58" r:id="rId55" xr:uid="{AE15A562-0CA5-4D78-B7E9-7E02CBE0F5EA}"/>
    <hyperlink ref="H59" r:id="rId56" xr:uid="{98F04817-DDD5-4FD9-AB72-7430648F1AC3}"/>
  </hyperlinks>
  <pageMargins left="0.7" right="0.7" top="0.75" bottom="0.75" header="0.3" footer="0.3"/>
  <pageSetup orientation="portrait" r:id="rId5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55E8A-2A4B-4F6A-857D-A2952635A2F3}">
  <dimension ref="A1:J34"/>
  <sheetViews>
    <sheetView topLeftCell="C31" zoomScale="80" zoomScaleNormal="80" workbookViewId="0">
      <selection activeCell="A21" sqref="A21:J34"/>
    </sheetView>
  </sheetViews>
  <sheetFormatPr defaultRowHeight="15" x14ac:dyDescent="0.25"/>
  <cols>
    <col min="1" max="1" width="6" style="44" customWidth="1"/>
    <col min="2" max="2" width="24" style="124" customWidth="1"/>
    <col min="3" max="3" width="23.28515625" style="1" customWidth="1"/>
    <col min="4" max="4" width="88.5703125" style="1" customWidth="1"/>
    <col min="5" max="5" width="22.7109375" style="121" customWidth="1"/>
    <col min="6" max="6" width="16.85546875" style="89" customWidth="1"/>
    <col min="7" max="7" width="16.42578125" style="89" customWidth="1"/>
    <col min="8" max="8" width="16.42578125" customWidth="1"/>
    <col min="9" max="9" width="15.5703125" style="1" customWidth="1"/>
    <col min="10" max="10" width="15" style="1" customWidth="1"/>
  </cols>
  <sheetData>
    <row r="1" spans="1:10" s="7" customFormat="1" ht="21" x14ac:dyDescent="0.25">
      <c r="A1" s="199" t="s">
        <v>248</v>
      </c>
      <c r="B1" s="199"/>
      <c r="C1" s="199"/>
      <c r="D1" s="199"/>
      <c r="E1" s="199"/>
      <c r="F1" s="199"/>
      <c r="G1" s="199"/>
      <c r="H1" s="199"/>
      <c r="I1" s="199"/>
      <c r="J1" s="199"/>
    </row>
    <row r="2" spans="1:10" s="7" customFormat="1" ht="30" x14ac:dyDescent="0.25">
      <c r="A2" s="38" t="s">
        <v>264</v>
      </c>
      <c r="B2" s="122" t="s">
        <v>263</v>
      </c>
      <c r="C2" s="38" t="s">
        <v>745</v>
      </c>
      <c r="D2" s="38" t="s">
        <v>278</v>
      </c>
      <c r="E2" s="38" t="s">
        <v>279</v>
      </c>
      <c r="F2" s="38" t="s">
        <v>281</v>
      </c>
      <c r="G2" s="38" t="s">
        <v>182</v>
      </c>
      <c r="H2" s="66" t="s">
        <v>6</v>
      </c>
      <c r="I2" s="38" t="s">
        <v>278</v>
      </c>
      <c r="J2" s="38" t="s">
        <v>109</v>
      </c>
    </row>
    <row r="3" spans="1:10" ht="135" x14ac:dyDescent="0.25">
      <c r="A3" s="3">
        <v>1</v>
      </c>
      <c r="B3" s="8" t="s">
        <v>127</v>
      </c>
      <c r="C3" s="8" t="s">
        <v>746</v>
      </c>
      <c r="D3" s="8" t="s">
        <v>128</v>
      </c>
      <c r="E3" s="3" t="s">
        <v>280</v>
      </c>
      <c r="F3" s="57">
        <v>2994250</v>
      </c>
      <c r="G3" s="57">
        <v>2994250</v>
      </c>
      <c r="H3" s="58">
        <f>G3/F3</f>
        <v>1</v>
      </c>
      <c r="I3" s="5" t="s">
        <v>129</v>
      </c>
      <c r="J3" s="3" t="s">
        <v>282</v>
      </c>
    </row>
    <row r="4" spans="1:10" ht="105" x14ac:dyDescent="0.25">
      <c r="A4" s="3">
        <v>2</v>
      </c>
      <c r="B4" s="8" t="s">
        <v>134</v>
      </c>
      <c r="C4" s="8" t="s">
        <v>747</v>
      </c>
      <c r="D4" s="8" t="s">
        <v>132</v>
      </c>
      <c r="E4" s="3" t="s">
        <v>298</v>
      </c>
      <c r="F4" s="59">
        <v>310968</v>
      </c>
      <c r="G4" s="59">
        <v>310968</v>
      </c>
      <c r="H4" s="58">
        <f t="shared" ref="H4:H19" si="0">G4/F4</f>
        <v>1</v>
      </c>
      <c r="I4" s="5" t="s">
        <v>133</v>
      </c>
      <c r="J4" s="3" t="s">
        <v>283</v>
      </c>
    </row>
    <row r="5" spans="1:10" ht="120" x14ac:dyDescent="0.25">
      <c r="A5" s="3">
        <v>3</v>
      </c>
      <c r="B5" s="8" t="s">
        <v>144</v>
      </c>
      <c r="C5" s="8" t="s">
        <v>747</v>
      </c>
      <c r="D5" s="8" t="s">
        <v>145</v>
      </c>
      <c r="E5" s="3" t="s">
        <v>299</v>
      </c>
      <c r="F5" s="60">
        <v>135634.56</v>
      </c>
      <c r="G5" s="60">
        <v>135634.56</v>
      </c>
      <c r="H5" s="58">
        <f t="shared" si="0"/>
        <v>1</v>
      </c>
      <c r="I5" s="5" t="s">
        <v>146</v>
      </c>
      <c r="J5" s="3" t="s">
        <v>284</v>
      </c>
    </row>
    <row r="6" spans="1:10" ht="90" x14ac:dyDescent="0.25">
      <c r="A6" s="3">
        <v>4</v>
      </c>
      <c r="B6" s="8" t="s">
        <v>201</v>
      </c>
      <c r="C6" s="8" t="s">
        <v>198</v>
      </c>
      <c r="D6" s="8" t="s">
        <v>199</v>
      </c>
      <c r="E6" s="3" t="s">
        <v>300</v>
      </c>
      <c r="F6" s="6">
        <v>14444867.5</v>
      </c>
      <c r="G6" s="6">
        <v>8646254.25</v>
      </c>
      <c r="H6" s="58">
        <f t="shared" si="0"/>
        <v>0.59856930151834209</v>
      </c>
      <c r="I6" s="5" t="s">
        <v>200</v>
      </c>
      <c r="J6" s="3" t="s">
        <v>285</v>
      </c>
    </row>
    <row r="7" spans="1:10" ht="90" x14ac:dyDescent="0.25">
      <c r="A7" s="3">
        <v>5</v>
      </c>
      <c r="B7" s="8" t="s">
        <v>203</v>
      </c>
      <c r="C7" s="8" t="s">
        <v>205</v>
      </c>
      <c r="D7" s="8" t="s">
        <v>204</v>
      </c>
      <c r="E7" s="3" t="s">
        <v>301</v>
      </c>
      <c r="F7" s="4">
        <v>1078264</v>
      </c>
      <c r="G7" s="4">
        <v>1078264</v>
      </c>
      <c r="H7" s="58">
        <f t="shared" si="0"/>
        <v>1</v>
      </c>
      <c r="I7" s="5" t="s">
        <v>206</v>
      </c>
      <c r="J7" s="3" t="s">
        <v>286</v>
      </c>
    </row>
    <row r="8" spans="1:10" ht="75" x14ac:dyDescent="0.25">
      <c r="A8" s="3">
        <v>6</v>
      </c>
      <c r="B8" s="8" t="s">
        <v>207</v>
      </c>
      <c r="C8" s="8" t="s">
        <v>332</v>
      </c>
      <c r="D8" s="8" t="s">
        <v>208</v>
      </c>
      <c r="E8" s="3" t="s">
        <v>302</v>
      </c>
      <c r="F8" s="4">
        <v>233808</v>
      </c>
      <c r="G8" s="4">
        <v>233808</v>
      </c>
      <c r="H8" s="58">
        <f t="shared" si="0"/>
        <v>1</v>
      </c>
      <c r="I8" s="5" t="s">
        <v>209</v>
      </c>
      <c r="J8" s="3" t="s">
        <v>287</v>
      </c>
    </row>
    <row r="9" spans="1:10" ht="75" x14ac:dyDescent="0.25">
      <c r="A9" s="3">
        <v>7</v>
      </c>
      <c r="B9" s="8" t="s">
        <v>210</v>
      </c>
      <c r="C9" s="8" t="s">
        <v>332</v>
      </c>
      <c r="D9" s="8" t="s">
        <v>211</v>
      </c>
      <c r="E9" s="3" t="s">
        <v>303</v>
      </c>
      <c r="F9" s="6">
        <v>193758.96</v>
      </c>
      <c r="G9" s="6">
        <v>193758.96</v>
      </c>
      <c r="H9" s="58">
        <f t="shared" si="0"/>
        <v>1</v>
      </c>
      <c r="I9" s="5" t="s">
        <v>212</v>
      </c>
      <c r="J9" s="3" t="s">
        <v>288</v>
      </c>
    </row>
    <row r="10" spans="1:10" ht="90" x14ac:dyDescent="0.25">
      <c r="A10" s="3">
        <v>8</v>
      </c>
      <c r="B10" s="8" t="s">
        <v>215</v>
      </c>
      <c r="C10" s="8" t="s">
        <v>748</v>
      </c>
      <c r="D10" s="8" t="s">
        <v>216</v>
      </c>
      <c r="E10" s="3" t="s">
        <v>304</v>
      </c>
      <c r="F10" s="6">
        <v>5005178.75</v>
      </c>
      <c r="G10" s="6">
        <v>2987287.5</v>
      </c>
      <c r="H10" s="58">
        <f t="shared" si="0"/>
        <v>0.59683932367050829</v>
      </c>
      <c r="I10" s="5" t="s">
        <v>217</v>
      </c>
      <c r="J10" s="3" t="s">
        <v>289</v>
      </c>
    </row>
    <row r="11" spans="1:10" ht="120" x14ac:dyDescent="0.25">
      <c r="A11" s="3">
        <v>9</v>
      </c>
      <c r="B11" s="8" t="s">
        <v>218</v>
      </c>
      <c r="C11" s="8" t="s">
        <v>747</v>
      </c>
      <c r="D11" s="61" t="s">
        <v>219</v>
      </c>
      <c r="E11" s="3" t="s">
        <v>305</v>
      </c>
      <c r="F11" s="6">
        <v>212933.76000000001</v>
      </c>
      <c r="G11" s="6">
        <v>212933.76000000001</v>
      </c>
      <c r="H11" s="58">
        <f t="shared" si="0"/>
        <v>1</v>
      </c>
      <c r="I11" s="5" t="s">
        <v>220</v>
      </c>
      <c r="J11" s="3" t="s">
        <v>290</v>
      </c>
    </row>
    <row r="12" spans="1:10" ht="135" x14ac:dyDescent="0.25">
      <c r="A12" s="3">
        <v>10</v>
      </c>
      <c r="B12" s="8" t="s">
        <v>221</v>
      </c>
      <c r="C12" s="8" t="s">
        <v>748</v>
      </c>
      <c r="D12" s="8" t="s">
        <v>223</v>
      </c>
      <c r="E12" s="3" t="s">
        <v>306</v>
      </c>
      <c r="F12" s="6">
        <v>6681064.3499999996</v>
      </c>
      <c r="G12" s="6">
        <v>3491307.13</v>
      </c>
      <c r="H12" s="58">
        <f t="shared" si="0"/>
        <v>0.52256750528080154</v>
      </c>
      <c r="I12" s="5" t="s">
        <v>222</v>
      </c>
      <c r="J12" s="3" t="s">
        <v>291</v>
      </c>
    </row>
    <row r="13" spans="1:10" ht="135" x14ac:dyDescent="0.25">
      <c r="A13" s="3">
        <v>11</v>
      </c>
      <c r="B13" s="8" t="s">
        <v>224</v>
      </c>
      <c r="C13" s="8" t="s">
        <v>205</v>
      </c>
      <c r="D13" s="8" t="s">
        <v>225</v>
      </c>
      <c r="E13" s="3" t="s">
        <v>307</v>
      </c>
      <c r="F13" s="4">
        <v>2000000</v>
      </c>
      <c r="G13" s="4">
        <v>2000000</v>
      </c>
      <c r="H13" s="58">
        <f t="shared" si="0"/>
        <v>1</v>
      </c>
      <c r="I13" s="5" t="s">
        <v>226</v>
      </c>
      <c r="J13" s="3" t="s">
        <v>292</v>
      </c>
    </row>
    <row r="14" spans="1:10" ht="135" x14ac:dyDescent="0.25">
      <c r="A14" s="3">
        <v>12</v>
      </c>
      <c r="B14" s="8" t="s">
        <v>227</v>
      </c>
      <c r="C14" s="8" t="s">
        <v>747</v>
      </c>
      <c r="D14" s="8" t="s">
        <v>228</v>
      </c>
      <c r="E14" s="3" t="s">
        <v>308</v>
      </c>
      <c r="F14" s="6">
        <v>233163.84</v>
      </c>
      <c r="G14" s="6">
        <v>233163.84</v>
      </c>
      <c r="H14" s="58">
        <f t="shared" si="0"/>
        <v>1</v>
      </c>
      <c r="I14" s="5" t="s">
        <v>229</v>
      </c>
      <c r="J14" s="3" t="s">
        <v>293</v>
      </c>
    </row>
    <row r="15" spans="1:10" ht="135" x14ac:dyDescent="0.25">
      <c r="A15" s="3">
        <v>13</v>
      </c>
      <c r="B15" s="8" t="s">
        <v>230</v>
      </c>
      <c r="C15" s="8" t="s">
        <v>749</v>
      </c>
      <c r="D15" s="8" t="s">
        <v>232</v>
      </c>
      <c r="E15" s="3" t="s">
        <v>309</v>
      </c>
      <c r="F15" s="6">
        <v>7493617.75</v>
      </c>
      <c r="G15" s="6">
        <v>6998851.5</v>
      </c>
      <c r="H15" s="58">
        <f t="shared" si="0"/>
        <v>0.93397498157682246</v>
      </c>
      <c r="I15" s="5" t="s">
        <v>231</v>
      </c>
      <c r="J15" s="3" t="s">
        <v>294</v>
      </c>
    </row>
    <row r="16" spans="1:10" ht="165" x14ac:dyDescent="0.25">
      <c r="A16" s="3">
        <v>14</v>
      </c>
      <c r="B16" s="8" t="s">
        <v>234</v>
      </c>
      <c r="C16" s="8" t="s">
        <v>341</v>
      </c>
      <c r="D16" s="8" t="s">
        <v>233</v>
      </c>
      <c r="E16" s="3" t="s">
        <v>310</v>
      </c>
      <c r="F16" s="4">
        <v>1441361</v>
      </c>
      <c r="G16" s="4">
        <v>1441361</v>
      </c>
      <c r="H16" s="58">
        <f t="shared" si="0"/>
        <v>1</v>
      </c>
      <c r="I16" s="5" t="s">
        <v>235</v>
      </c>
      <c r="J16" s="3" t="s">
        <v>295</v>
      </c>
    </row>
    <row r="17" spans="1:10" ht="105" x14ac:dyDescent="0.25">
      <c r="A17" s="3">
        <v>15</v>
      </c>
      <c r="B17" s="8" t="s">
        <v>237</v>
      </c>
      <c r="C17" s="8" t="s">
        <v>341</v>
      </c>
      <c r="D17" s="8" t="s">
        <v>238</v>
      </c>
      <c r="E17" s="3" t="s">
        <v>311</v>
      </c>
      <c r="F17" s="4">
        <v>1499225</v>
      </c>
      <c r="G17" s="4">
        <v>1499225</v>
      </c>
      <c r="H17" s="58">
        <f t="shared" si="0"/>
        <v>1</v>
      </c>
      <c r="I17" s="5" t="s">
        <v>239</v>
      </c>
      <c r="J17" s="3" t="s">
        <v>296</v>
      </c>
    </row>
    <row r="18" spans="1:10" ht="150" x14ac:dyDescent="0.25">
      <c r="A18" s="3">
        <v>16</v>
      </c>
      <c r="B18" s="8" t="s">
        <v>247</v>
      </c>
      <c r="C18" s="8" t="s">
        <v>747</v>
      </c>
      <c r="D18" s="8" t="s">
        <v>245</v>
      </c>
      <c r="E18" s="3" t="s">
        <v>312</v>
      </c>
      <c r="F18" s="6">
        <v>212933.76000000001</v>
      </c>
      <c r="G18" s="6">
        <v>212933.76000000001</v>
      </c>
      <c r="H18" s="58">
        <f t="shared" si="0"/>
        <v>1</v>
      </c>
      <c r="I18" s="5" t="s">
        <v>246</v>
      </c>
      <c r="J18" s="3" t="s">
        <v>297</v>
      </c>
    </row>
    <row r="19" spans="1:10" x14ac:dyDescent="0.25">
      <c r="A19" s="200" t="s">
        <v>156</v>
      </c>
      <c r="B19" s="200"/>
      <c r="C19" s="200"/>
      <c r="D19" s="200"/>
      <c r="E19" s="200"/>
      <c r="F19" s="69">
        <f>SUM(F3:F18)</f>
        <v>44171029.229999997</v>
      </c>
      <c r="G19" s="69">
        <f>SUM(G3:G18)</f>
        <v>32670001.260000002</v>
      </c>
      <c r="H19" s="62">
        <f t="shared" si="0"/>
        <v>0.73962508525409798</v>
      </c>
      <c r="I19" s="68"/>
      <c r="J19" s="68"/>
    </row>
    <row r="20" spans="1:10" x14ac:dyDescent="0.25">
      <c r="A20" s="108"/>
      <c r="B20" s="123"/>
      <c r="C20" s="35"/>
      <c r="D20" s="35"/>
      <c r="E20" s="110" t="s">
        <v>277</v>
      </c>
      <c r="F20" s="111">
        <f>F19*0.000001</f>
        <v>44.171029229999995</v>
      </c>
      <c r="G20" s="111">
        <f>G19*0.000001</f>
        <v>32.670001259999999</v>
      </c>
      <c r="H20" s="112">
        <f>G20/F20</f>
        <v>0.73962508525409798</v>
      </c>
      <c r="I20" s="35"/>
      <c r="J20" s="35"/>
    </row>
    <row r="21" spans="1:10" ht="21" x14ac:dyDescent="0.25">
      <c r="A21" s="201" t="s">
        <v>764</v>
      </c>
      <c r="B21" s="201"/>
      <c r="C21" s="201"/>
      <c r="D21" s="201"/>
      <c r="E21" s="201"/>
      <c r="F21" s="201"/>
      <c r="G21" s="201"/>
      <c r="H21" s="201"/>
      <c r="I21" s="201"/>
      <c r="J21" s="201"/>
    </row>
    <row r="22" spans="1:10" s="10" customFormat="1" ht="165" x14ac:dyDescent="0.25">
      <c r="A22" s="108">
        <v>1</v>
      </c>
      <c r="B22" s="8" t="s">
        <v>325</v>
      </c>
      <c r="C22" s="35" t="s">
        <v>141</v>
      </c>
      <c r="D22" s="35" t="s">
        <v>327</v>
      </c>
      <c r="E22" s="3" t="s">
        <v>326</v>
      </c>
      <c r="F22" s="6">
        <v>7430784.5</v>
      </c>
      <c r="G22" s="6">
        <v>5877577.2599999998</v>
      </c>
      <c r="H22" s="113">
        <f t="shared" ref="H22:H33" si="1">G22/F22</f>
        <v>0.79097668086054707</v>
      </c>
      <c r="I22" s="36" t="s">
        <v>213</v>
      </c>
      <c r="J22" s="35" t="s">
        <v>329</v>
      </c>
    </row>
    <row r="23" spans="1:10" ht="120" x14ac:dyDescent="0.25">
      <c r="A23" s="108">
        <v>2</v>
      </c>
      <c r="B23" s="8" t="s">
        <v>140</v>
      </c>
      <c r="C23" s="35" t="s">
        <v>141</v>
      </c>
      <c r="D23" s="8" t="s">
        <v>139</v>
      </c>
      <c r="E23" s="3" t="s">
        <v>142</v>
      </c>
      <c r="F23" s="6">
        <v>10736974.1</v>
      </c>
      <c r="G23" s="6">
        <v>7940098.2599999998</v>
      </c>
      <c r="H23" s="114">
        <f t="shared" si="1"/>
        <v>0.73950986432946686</v>
      </c>
      <c r="I23" s="36" t="s">
        <v>143</v>
      </c>
      <c r="J23" s="35" t="s">
        <v>328</v>
      </c>
    </row>
    <row r="24" spans="1:10" ht="90" x14ac:dyDescent="0.25">
      <c r="A24" s="108">
        <v>4</v>
      </c>
      <c r="B24" s="8" t="s">
        <v>135</v>
      </c>
      <c r="C24" s="35" t="s">
        <v>118</v>
      </c>
      <c r="D24" s="35" t="s">
        <v>137</v>
      </c>
      <c r="E24" s="3" t="s">
        <v>136</v>
      </c>
      <c r="F24" s="6">
        <v>7089831.1100000003</v>
      </c>
      <c r="G24" s="6">
        <v>7089831.1100000003</v>
      </c>
      <c r="H24" s="114">
        <f t="shared" si="1"/>
        <v>1</v>
      </c>
      <c r="I24" s="36" t="s">
        <v>138</v>
      </c>
      <c r="J24" s="35" t="s">
        <v>330</v>
      </c>
    </row>
    <row r="25" spans="1:10" ht="150" x14ac:dyDescent="0.25">
      <c r="A25" s="108">
        <v>5</v>
      </c>
      <c r="B25" s="8" t="s">
        <v>331</v>
      </c>
      <c r="C25" s="35" t="s">
        <v>332</v>
      </c>
      <c r="D25" s="35" t="s">
        <v>333</v>
      </c>
      <c r="E25" s="3" t="s">
        <v>334</v>
      </c>
      <c r="F25" s="4">
        <v>956800</v>
      </c>
      <c r="G25" s="4">
        <v>749800</v>
      </c>
      <c r="H25" s="114">
        <f t="shared" si="1"/>
        <v>0.78365384615384615</v>
      </c>
      <c r="I25" s="36" t="s">
        <v>214</v>
      </c>
      <c r="J25" s="35" t="s">
        <v>339</v>
      </c>
    </row>
    <row r="26" spans="1:10" ht="225" x14ac:dyDescent="0.25">
      <c r="A26" s="108">
        <v>6</v>
      </c>
      <c r="B26" s="8" t="s">
        <v>335</v>
      </c>
      <c r="C26" s="35" t="s">
        <v>205</v>
      </c>
      <c r="D26" s="35" t="s">
        <v>336</v>
      </c>
      <c r="E26" s="3" t="s">
        <v>337</v>
      </c>
      <c r="F26" s="4">
        <v>1495000</v>
      </c>
      <c r="G26" s="4">
        <v>1495000</v>
      </c>
      <c r="H26" s="114">
        <f t="shared" si="1"/>
        <v>1</v>
      </c>
      <c r="I26" s="36" t="s">
        <v>243</v>
      </c>
      <c r="J26" s="35" t="s">
        <v>338</v>
      </c>
    </row>
    <row r="27" spans="1:10" ht="150" x14ac:dyDescent="0.25">
      <c r="A27" s="108">
        <v>7</v>
      </c>
      <c r="B27" s="8" t="s">
        <v>340</v>
      </c>
      <c r="C27" s="35" t="s">
        <v>341</v>
      </c>
      <c r="D27" s="35" t="s">
        <v>342</v>
      </c>
      <c r="E27" s="3" t="s">
        <v>343</v>
      </c>
      <c r="F27" s="4">
        <v>1986922</v>
      </c>
      <c r="G27" s="4">
        <v>1986922</v>
      </c>
      <c r="H27" s="115">
        <f t="shared" si="1"/>
        <v>1</v>
      </c>
      <c r="I27" s="36" t="s">
        <v>244</v>
      </c>
      <c r="J27" s="35" t="s">
        <v>344</v>
      </c>
    </row>
    <row r="28" spans="1:10" ht="120" x14ac:dyDescent="0.25">
      <c r="A28" s="108">
        <v>8</v>
      </c>
      <c r="B28" s="8" t="s">
        <v>345</v>
      </c>
      <c r="C28" s="35" t="s">
        <v>198</v>
      </c>
      <c r="D28" s="35" t="s">
        <v>346</v>
      </c>
      <c r="E28" s="3" t="s">
        <v>347</v>
      </c>
      <c r="F28" s="4">
        <v>16000968</v>
      </c>
      <c r="G28" s="4">
        <v>9975979</v>
      </c>
      <c r="H28" s="114">
        <f t="shared" si="1"/>
        <v>0.62346096811142926</v>
      </c>
      <c r="I28" s="36" t="s">
        <v>202</v>
      </c>
      <c r="J28" s="35" t="s">
        <v>348</v>
      </c>
    </row>
    <row r="29" spans="1:10" ht="195" x14ac:dyDescent="0.25">
      <c r="A29" s="108">
        <v>9</v>
      </c>
      <c r="B29" s="8" t="s">
        <v>349</v>
      </c>
      <c r="C29" s="35" t="s">
        <v>198</v>
      </c>
      <c r="D29" s="35" t="s">
        <v>350</v>
      </c>
      <c r="E29" s="3" t="s">
        <v>351</v>
      </c>
      <c r="F29" s="6">
        <v>19965992.5</v>
      </c>
      <c r="G29" s="6">
        <v>9974293.75</v>
      </c>
      <c r="H29" s="114">
        <f t="shared" si="1"/>
        <v>0.49956413386411919</v>
      </c>
      <c r="I29" s="36" t="s">
        <v>352</v>
      </c>
      <c r="J29" s="35" t="s">
        <v>353</v>
      </c>
    </row>
    <row r="30" spans="1:10" ht="150" x14ac:dyDescent="0.25">
      <c r="A30" s="108">
        <v>10</v>
      </c>
      <c r="B30" s="8" t="s">
        <v>354</v>
      </c>
      <c r="C30" s="35" t="s">
        <v>356</v>
      </c>
      <c r="D30" s="35" t="s">
        <v>355</v>
      </c>
      <c r="E30" s="3" t="s">
        <v>358</v>
      </c>
      <c r="F30" s="6">
        <v>3265974.5</v>
      </c>
      <c r="G30" s="6">
        <v>2998312.5</v>
      </c>
      <c r="H30" s="114">
        <f t="shared" si="1"/>
        <v>0.91804528786124939</v>
      </c>
      <c r="I30" s="36" t="s">
        <v>236</v>
      </c>
      <c r="J30" s="35" t="s">
        <v>357</v>
      </c>
    </row>
    <row r="31" spans="1:10" ht="135" x14ac:dyDescent="0.25">
      <c r="A31" s="108">
        <v>11</v>
      </c>
      <c r="B31" s="8" t="s">
        <v>240</v>
      </c>
      <c r="C31" s="35" t="s">
        <v>205</v>
      </c>
      <c r="D31" s="35" t="s">
        <v>359</v>
      </c>
      <c r="E31" s="3" t="s">
        <v>361</v>
      </c>
      <c r="F31" s="4">
        <v>1605250</v>
      </c>
      <c r="G31" s="4">
        <v>1605250</v>
      </c>
      <c r="H31" s="114">
        <f t="shared" si="1"/>
        <v>1</v>
      </c>
      <c r="I31" s="36" t="s">
        <v>241</v>
      </c>
      <c r="J31" s="35" t="s">
        <v>360</v>
      </c>
    </row>
    <row r="32" spans="1:10" ht="165" x14ac:dyDescent="0.25">
      <c r="A32" s="108">
        <v>12</v>
      </c>
      <c r="B32" s="8" t="s">
        <v>362</v>
      </c>
      <c r="C32" s="35" t="s">
        <v>341</v>
      </c>
      <c r="D32" s="35" t="s">
        <v>363</v>
      </c>
      <c r="E32" s="3" t="s">
        <v>364</v>
      </c>
      <c r="F32" s="4">
        <v>1500000</v>
      </c>
      <c r="G32" s="57">
        <v>1500000</v>
      </c>
      <c r="H32" s="114">
        <f t="shared" si="1"/>
        <v>1</v>
      </c>
      <c r="I32" s="36" t="s">
        <v>242</v>
      </c>
      <c r="J32" s="35" t="s">
        <v>365</v>
      </c>
    </row>
    <row r="33" spans="1:10" x14ac:dyDescent="0.25">
      <c r="A33" s="202" t="s">
        <v>156</v>
      </c>
      <c r="B33" s="202"/>
      <c r="C33" s="202"/>
      <c r="D33" s="202"/>
      <c r="E33" s="202"/>
      <c r="F33" s="116">
        <f>SUM(F22:F32)</f>
        <v>72034496.710000008</v>
      </c>
      <c r="G33" s="116">
        <f>SUM(G22:G32)</f>
        <v>51193063.879999995</v>
      </c>
      <c r="H33" s="117">
        <f t="shared" si="1"/>
        <v>0.71067427716050446</v>
      </c>
      <c r="I33" s="36"/>
      <c r="J33" s="35"/>
    </row>
    <row r="34" spans="1:10" x14ac:dyDescent="0.25">
      <c r="A34" s="108"/>
      <c r="B34" s="123"/>
      <c r="C34" s="35"/>
      <c r="D34" s="35"/>
      <c r="E34" s="87" t="s">
        <v>277</v>
      </c>
      <c r="F34" s="118">
        <f>F33*0.000001</f>
        <v>72.034496709999999</v>
      </c>
      <c r="G34" s="118">
        <f>G33*0.000001</f>
        <v>51.19306387999999</v>
      </c>
      <c r="H34" s="109"/>
      <c r="I34" s="35"/>
      <c r="J34" s="35"/>
    </row>
  </sheetData>
  <mergeCells count="4">
    <mergeCell ref="A1:J1"/>
    <mergeCell ref="A19:E19"/>
    <mergeCell ref="A21:J21"/>
    <mergeCell ref="A33:E33"/>
  </mergeCells>
  <hyperlinks>
    <hyperlink ref="I3" r:id="rId1" xr:uid="{3FEB1BB8-9DDA-4134-BA72-B26D10DA909B}"/>
    <hyperlink ref="I4" r:id="rId2" xr:uid="{BB580AA1-0C95-4671-9233-56B2D60D8674}"/>
    <hyperlink ref="I5" r:id="rId3" xr:uid="{346A122E-80CF-4C2E-B5CA-A800B6BCE738}"/>
    <hyperlink ref="I6" r:id="rId4" xr:uid="{B666C844-C7F5-49BE-B350-E2D54EEF1232}"/>
    <hyperlink ref="I7" r:id="rId5" xr:uid="{EB858521-6A67-4BB6-B307-E8D00D2EC050}"/>
    <hyperlink ref="I8" r:id="rId6" xr:uid="{20509881-92D3-407C-9E4E-1BC17E434704}"/>
    <hyperlink ref="I9" r:id="rId7" xr:uid="{814BFD85-5D3A-489C-B695-D766CDA41046}"/>
    <hyperlink ref="I10" r:id="rId8" xr:uid="{B233C77C-978F-4571-98B6-DE3ACBFEB8A3}"/>
    <hyperlink ref="I11" r:id="rId9" xr:uid="{4FA8B9D7-22BC-4FE3-8803-36A2AFBF6872}"/>
    <hyperlink ref="I12" r:id="rId10" xr:uid="{C2826C65-B58A-4823-9771-0123B4EA8E78}"/>
    <hyperlink ref="I13" r:id="rId11" xr:uid="{C03DAF9D-B8EC-4551-8323-2E919C8EBB11}"/>
    <hyperlink ref="I14" r:id="rId12" xr:uid="{97511587-0645-44D8-BDFE-06BDE4C12769}"/>
    <hyperlink ref="I15" r:id="rId13" xr:uid="{D8EDC9A3-4EEA-4FAA-9F41-1A8AA5EC0F11}"/>
    <hyperlink ref="I16" r:id="rId14" xr:uid="{447CD39A-0C96-4814-9B1B-24A1250006BD}"/>
    <hyperlink ref="I17" r:id="rId15" xr:uid="{D1DAAD8F-8C90-4DC5-A628-E0AACAF1492B}"/>
    <hyperlink ref="I18" r:id="rId16" xr:uid="{2D198A4A-32D3-4010-8A41-4D6B1472F532}"/>
    <hyperlink ref="I22" r:id="rId17" xr:uid="{400D4DE2-CBF6-4507-903D-04FFF416F1B5}"/>
    <hyperlink ref="I23" r:id="rId18" xr:uid="{3A42FA0E-D0FB-4C7C-89C8-8114CA9EF6A6}"/>
    <hyperlink ref="I24" r:id="rId19" xr:uid="{C4BD2FB4-B267-46BE-B4C0-F5D0DDBA3150}"/>
    <hyperlink ref="I25" r:id="rId20" xr:uid="{B84FF68C-CAC9-4D10-974A-CB8B87F4692D}"/>
    <hyperlink ref="I26" r:id="rId21" xr:uid="{53624DCB-A313-4146-A329-77013DB74B61}"/>
    <hyperlink ref="I27" r:id="rId22" xr:uid="{BA9C8C05-A45F-414D-B8E1-23523163C4C4}"/>
    <hyperlink ref="I28" r:id="rId23" xr:uid="{3B447377-30AC-46B9-8F7B-03ED09CFAEEF}"/>
    <hyperlink ref="I30" r:id="rId24" xr:uid="{A940F723-17F2-4E00-BE4F-0D0638A4BCAE}"/>
    <hyperlink ref="I31" r:id="rId25" xr:uid="{B6CAE0B9-1B12-4D32-AF4D-2FFD50D69F3A}"/>
    <hyperlink ref="I32" r:id="rId26" xr:uid="{2ACFB3B7-6D2D-42DC-B98C-FB5D3255B67B}"/>
    <hyperlink ref="I29" r:id="rId27" xr:uid="{1F4BC3F6-241D-42DA-8E94-7690F1D96EB8}"/>
  </hyperlinks>
  <pageMargins left="0.7" right="0.7" top="0.75" bottom="0.75" header="0.3" footer="0.3"/>
  <pageSetup orientation="portrait" r:id="rId2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79F03-49C6-4605-8915-93A732619EC4}">
  <dimension ref="A1:J23"/>
  <sheetViews>
    <sheetView topLeftCell="A5" zoomScale="75" zoomScaleNormal="75" workbookViewId="0">
      <selection activeCell="F24" sqref="A1:XFD1048576"/>
    </sheetView>
  </sheetViews>
  <sheetFormatPr defaultRowHeight="15" x14ac:dyDescent="0.25"/>
  <cols>
    <col min="2" max="2" width="19.140625" customWidth="1"/>
    <col min="3" max="3" width="21.140625" customWidth="1"/>
    <col min="4" max="4" width="70.85546875" customWidth="1"/>
    <col min="5" max="5" width="22.5703125" customWidth="1"/>
    <col min="6" max="6" width="21.5703125" style="28" customWidth="1"/>
    <col min="7" max="7" width="19.42578125" customWidth="1"/>
    <col min="8" max="8" width="20" customWidth="1"/>
    <col min="9" max="9" width="17" customWidth="1"/>
    <col min="10" max="10" width="17.140625" customWidth="1"/>
  </cols>
  <sheetData>
    <row r="1" spans="1:10" ht="18.75" x14ac:dyDescent="0.25">
      <c r="A1" s="190" t="s">
        <v>85</v>
      </c>
      <c r="B1" s="190"/>
      <c r="C1" s="190"/>
      <c r="D1" s="190"/>
      <c r="E1" s="190"/>
      <c r="F1" s="190"/>
      <c r="G1" s="190"/>
      <c r="H1" s="190"/>
      <c r="I1" s="190"/>
      <c r="J1" s="190"/>
    </row>
    <row r="2" spans="1:10" ht="60" x14ac:dyDescent="0.25">
      <c r="A2" s="23" t="s">
        <v>0</v>
      </c>
      <c r="B2" s="23" t="s">
        <v>1</v>
      </c>
      <c r="C2" s="23" t="s">
        <v>2</v>
      </c>
      <c r="D2" s="23" t="s">
        <v>3</v>
      </c>
      <c r="E2" s="23" t="s">
        <v>4</v>
      </c>
      <c r="F2" s="29" t="s">
        <v>5</v>
      </c>
      <c r="G2" s="24" t="s">
        <v>253</v>
      </c>
      <c r="H2" s="24" t="s">
        <v>254</v>
      </c>
      <c r="I2" s="25" t="s">
        <v>6</v>
      </c>
      <c r="J2" s="25" t="s">
        <v>7</v>
      </c>
    </row>
    <row r="3" spans="1:10" ht="285" x14ac:dyDescent="0.25">
      <c r="A3" s="3">
        <v>1</v>
      </c>
      <c r="B3" s="3" t="s">
        <v>8</v>
      </c>
      <c r="C3" s="3" t="s">
        <v>11</v>
      </c>
      <c r="D3" s="8" t="s">
        <v>15</v>
      </c>
      <c r="E3" s="3" t="s">
        <v>9</v>
      </c>
      <c r="F3" s="231">
        <v>250000000</v>
      </c>
      <c r="G3" s="4">
        <v>908</v>
      </c>
      <c r="H3" s="4">
        <v>450</v>
      </c>
      <c r="I3" s="30">
        <f>H3/G3</f>
        <v>0.49559471365638769</v>
      </c>
      <c r="J3" s="5" t="s">
        <v>10</v>
      </c>
    </row>
    <row r="4" spans="1:10" ht="165" x14ac:dyDescent="0.25">
      <c r="A4" s="3">
        <v>2</v>
      </c>
      <c r="B4" s="3" t="s">
        <v>12</v>
      </c>
      <c r="C4" s="3" t="s">
        <v>11</v>
      </c>
      <c r="D4" s="8" t="s">
        <v>14</v>
      </c>
      <c r="E4" s="3" t="s">
        <v>13</v>
      </c>
      <c r="F4" s="231">
        <v>350000000</v>
      </c>
      <c r="G4" s="4">
        <v>1770</v>
      </c>
      <c r="H4" s="4">
        <v>600</v>
      </c>
      <c r="I4" s="30">
        <f>H4/G4</f>
        <v>0.33898305084745761</v>
      </c>
      <c r="J4" s="5" t="s">
        <v>16</v>
      </c>
    </row>
    <row r="5" spans="1:10" ht="75" x14ac:dyDescent="0.25">
      <c r="A5" s="3">
        <v>3</v>
      </c>
      <c r="B5" s="3" t="s">
        <v>17</v>
      </c>
      <c r="C5" s="3" t="s">
        <v>11</v>
      </c>
      <c r="D5" s="8" t="s">
        <v>18</v>
      </c>
      <c r="E5" s="3" t="s">
        <v>9</v>
      </c>
      <c r="F5" s="231">
        <v>350000000</v>
      </c>
      <c r="G5" s="4">
        <v>1354</v>
      </c>
      <c r="H5" s="4">
        <v>650</v>
      </c>
      <c r="I5" s="30">
        <f t="shared" ref="I5:I23" si="0">H5/G5</f>
        <v>0.48005908419497784</v>
      </c>
      <c r="J5" s="5" t="s">
        <v>19</v>
      </c>
    </row>
    <row r="6" spans="1:10" ht="60" x14ac:dyDescent="0.25">
      <c r="A6" s="3">
        <v>4</v>
      </c>
      <c r="B6" s="3" t="s">
        <v>20</v>
      </c>
      <c r="C6" s="3" t="s">
        <v>11</v>
      </c>
      <c r="D6" s="8" t="s">
        <v>21</v>
      </c>
      <c r="E6" s="3" t="s">
        <v>9</v>
      </c>
      <c r="F6" s="231">
        <v>250000000</v>
      </c>
      <c r="G6" s="4">
        <v>815</v>
      </c>
      <c r="H6" s="4">
        <v>400</v>
      </c>
      <c r="I6" s="30">
        <f t="shared" si="0"/>
        <v>0.49079754601226994</v>
      </c>
      <c r="J6" s="5" t="s">
        <v>22</v>
      </c>
    </row>
    <row r="7" spans="1:10" ht="165" x14ac:dyDescent="0.25">
      <c r="A7" s="3">
        <v>5</v>
      </c>
      <c r="B7" s="3" t="s">
        <v>23</v>
      </c>
      <c r="C7" s="3" t="s">
        <v>11</v>
      </c>
      <c r="D7" s="8" t="s">
        <v>24</v>
      </c>
      <c r="E7" s="3" t="s">
        <v>26</v>
      </c>
      <c r="F7" s="231">
        <v>500000000</v>
      </c>
      <c r="G7" s="4">
        <v>1634</v>
      </c>
      <c r="H7" s="4">
        <v>500</v>
      </c>
      <c r="I7" s="30">
        <f t="shared" si="0"/>
        <v>0.30599755201958384</v>
      </c>
      <c r="J7" s="5" t="s">
        <v>25</v>
      </c>
    </row>
    <row r="8" spans="1:10" ht="180" x14ac:dyDescent="0.25">
      <c r="A8" s="3">
        <v>6</v>
      </c>
      <c r="B8" s="3" t="s">
        <v>27</v>
      </c>
      <c r="C8" s="3" t="s">
        <v>11</v>
      </c>
      <c r="D8" s="8" t="s">
        <v>29</v>
      </c>
      <c r="E8" s="3" t="s">
        <v>28</v>
      </c>
      <c r="F8" s="231">
        <v>450000000</v>
      </c>
      <c r="G8" s="4">
        <v>914</v>
      </c>
      <c r="H8" s="4">
        <v>450</v>
      </c>
      <c r="I8" s="30">
        <f t="shared" si="0"/>
        <v>0.49234135667396062</v>
      </c>
      <c r="J8" s="5" t="s">
        <v>30</v>
      </c>
    </row>
    <row r="9" spans="1:10" ht="60" x14ac:dyDescent="0.25">
      <c r="A9" s="3">
        <v>7</v>
      </c>
      <c r="B9" s="3" t="s">
        <v>31</v>
      </c>
      <c r="C9" s="3" t="s">
        <v>255</v>
      </c>
      <c r="D9" s="8" t="s">
        <v>34</v>
      </c>
      <c r="E9" s="3" t="s">
        <v>35</v>
      </c>
      <c r="F9" s="231">
        <v>25000000</v>
      </c>
      <c r="G9" s="4">
        <v>100</v>
      </c>
      <c r="H9" s="4">
        <v>25</v>
      </c>
      <c r="I9" s="30">
        <f t="shared" si="0"/>
        <v>0.25</v>
      </c>
      <c r="J9" s="5" t="s">
        <v>33</v>
      </c>
    </row>
    <row r="10" spans="1:10" ht="75" x14ac:dyDescent="0.25">
      <c r="A10" s="3">
        <v>8</v>
      </c>
      <c r="B10" s="3" t="s">
        <v>36</v>
      </c>
      <c r="C10" s="3" t="s">
        <v>256</v>
      </c>
      <c r="D10" s="8" t="s">
        <v>37</v>
      </c>
      <c r="E10" s="3" t="s">
        <v>39</v>
      </c>
      <c r="F10" s="232">
        <v>22261798.739999998</v>
      </c>
      <c r="G10" s="27">
        <v>133</v>
      </c>
      <c r="H10" s="27">
        <v>22</v>
      </c>
      <c r="I10" s="30">
        <f t="shared" si="0"/>
        <v>0.16541353383458646</v>
      </c>
      <c r="J10" s="5" t="s">
        <v>38</v>
      </c>
    </row>
    <row r="11" spans="1:10" ht="105" x14ac:dyDescent="0.25">
      <c r="A11" s="3">
        <v>9</v>
      </c>
      <c r="B11" s="3" t="s">
        <v>40</v>
      </c>
      <c r="C11" s="3" t="s">
        <v>32</v>
      </c>
      <c r="D11" s="8" t="s">
        <v>41</v>
      </c>
      <c r="E11" s="3"/>
      <c r="F11" s="232">
        <v>167688737.36000001</v>
      </c>
      <c r="G11" s="27">
        <v>340</v>
      </c>
      <c r="H11" s="27">
        <v>170</v>
      </c>
      <c r="I11" s="30">
        <f t="shared" si="0"/>
        <v>0.5</v>
      </c>
      <c r="J11" s="5" t="s">
        <v>42</v>
      </c>
    </row>
    <row r="12" spans="1:10" ht="60" x14ac:dyDescent="0.25">
      <c r="A12" s="3">
        <v>10</v>
      </c>
      <c r="B12" s="3" t="s">
        <v>43</v>
      </c>
      <c r="C12" s="3" t="s">
        <v>32</v>
      </c>
      <c r="D12" s="8" t="s">
        <v>44</v>
      </c>
      <c r="E12" s="3"/>
      <c r="F12" s="231">
        <v>150000000</v>
      </c>
      <c r="G12" s="4">
        <v>500</v>
      </c>
      <c r="H12" s="4">
        <v>150</v>
      </c>
      <c r="I12" s="30">
        <f t="shared" si="0"/>
        <v>0.3</v>
      </c>
      <c r="J12" s="5" t="s">
        <v>45</v>
      </c>
    </row>
    <row r="13" spans="1:10" ht="60" x14ac:dyDescent="0.25">
      <c r="A13" s="3">
        <v>11</v>
      </c>
      <c r="B13" s="3" t="s">
        <v>46</v>
      </c>
      <c r="C13" s="3" t="s">
        <v>32</v>
      </c>
      <c r="D13" s="8" t="s">
        <v>47</v>
      </c>
      <c r="E13" s="3"/>
      <c r="F13" s="232">
        <v>199256159.93000001</v>
      </c>
      <c r="G13" s="6">
        <v>588</v>
      </c>
      <c r="H13" s="6">
        <v>199</v>
      </c>
      <c r="I13" s="30">
        <f t="shared" si="0"/>
        <v>0.33843537414965985</v>
      </c>
      <c r="J13" s="5" t="s">
        <v>48</v>
      </c>
    </row>
    <row r="14" spans="1:10" ht="60" x14ac:dyDescent="0.25">
      <c r="A14" s="3">
        <v>12</v>
      </c>
      <c r="B14" s="3" t="s">
        <v>49</v>
      </c>
      <c r="C14" s="3" t="s">
        <v>32</v>
      </c>
      <c r="D14" s="8" t="s">
        <v>51</v>
      </c>
      <c r="E14" s="3" t="s">
        <v>50</v>
      </c>
      <c r="F14" s="231">
        <v>200000000</v>
      </c>
      <c r="G14" s="4">
        <v>1300</v>
      </c>
      <c r="H14" s="4">
        <v>200</v>
      </c>
      <c r="I14" s="30">
        <f t="shared" si="0"/>
        <v>0.15384615384615385</v>
      </c>
      <c r="J14" s="5" t="s">
        <v>52</v>
      </c>
    </row>
    <row r="15" spans="1:10" ht="60" x14ac:dyDescent="0.25">
      <c r="A15" s="3">
        <v>13</v>
      </c>
      <c r="B15" s="3" t="s">
        <v>54</v>
      </c>
      <c r="C15" s="3" t="s">
        <v>32</v>
      </c>
      <c r="D15" s="8" t="s">
        <v>53</v>
      </c>
      <c r="E15" s="3" t="s">
        <v>55</v>
      </c>
      <c r="F15" s="231">
        <v>200000000</v>
      </c>
      <c r="G15" s="4">
        <v>400</v>
      </c>
      <c r="H15" s="4">
        <v>200</v>
      </c>
      <c r="I15" s="30">
        <f t="shared" si="0"/>
        <v>0.5</v>
      </c>
      <c r="J15" s="5" t="s">
        <v>56</v>
      </c>
    </row>
    <row r="16" spans="1:10" ht="75" x14ac:dyDescent="0.25">
      <c r="A16" s="3">
        <v>14</v>
      </c>
      <c r="B16" s="3" t="s">
        <v>57</v>
      </c>
      <c r="C16" s="3" t="s">
        <v>32</v>
      </c>
      <c r="D16" s="8" t="s">
        <v>59</v>
      </c>
      <c r="E16" s="3" t="s">
        <v>58</v>
      </c>
      <c r="F16" s="231">
        <v>40000000</v>
      </c>
      <c r="G16" s="4">
        <v>170</v>
      </c>
      <c r="H16" s="4">
        <v>85</v>
      </c>
      <c r="I16" s="30">
        <f t="shared" si="0"/>
        <v>0.5</v>
      </c>
      <c r="J16" s="5" t="s">
        <v>60</v>
      </c>
    </row>
    <row r="17" spans="1:10" ht="60" x14ac:dyDescent="0.25">
      <c r="A17" s="3">
        <v>15</v>
      </c>
      <c r="B17" s="3" t="s">
        <v>61</v>
      </c>
      <c r="C17" s="3" t="s">
        <v>32</v>
      </c>
      <c r="D17" s="8" t="s">
        <v>62</v>
      </c>
      <c r="E17" s="3" t="s">
        <v>63</v>
      </c>
      <c r="F17" s="231">
        <v>150000000</v>
      </c>
      <c r="G17" s="4">
        <v>300</v>
      </c>
      <c r="H17" s="4">
        <v>150</v>
      </c>
      <c r="I17" s="30">
        <f t="shared" si="0"/>
        <v>0.5</v>
      </c>
      <c r="J17" s="5" t="s">
        <v>64</v>
      </c>
    </row>
    <row r="18" spans="1:10" ht="60" x14ac:dyDescent="0.25">
      <c r="A18" s="3">
        <v>16</v>
      </c>
      <c r="B18" s="3" t="s">
        <v>65</v>
      </c>
      <c r="C18" s="3" t="s">
        <v>32</v>
      </c>
      <c r="D18" s="8" t="s">
        <v>66</v>
      </c>
      <c r="E18" s="3" t="s">
        <v>67</v>
      </c>
      <c r="F18" s="231">
        <v>200000000</v>
      </c>
      <c r="G18" s="4">
        <v>400</v>
      </c>
      <c r="H18" s="4">
        <v>200</v>
      </c>
      <c r="I18" s="30">
        <f t="shared" si="0"/>
        <v>0.5</v>
      </c>
      <c r="J18" s="5" t="s">
        <v>68</v>
      </c>
    </row>
    <row r="19" spans="1:10" ht="75" x14ac:dyDescent="0.25">
      <c r="A19" s="3">
        <v>17</v>
      </c>
      <c r="B19" s="3" t="s">
        <v>69</v>
      </c>
      <c r="C19" s="3" t="s">
        <v>257</v>
      </c>
      <c r="D19" s="8" t="s">
        <v>70</v>
      </c>
      <c r="E19" s="3" t="s">
        <v>63</v>
      </c>
      <c r="F19" s="231">
        <v>150000000</v>
      </c>
      <c r="G19" s="4">
        <v>300</v>
      </c>
      <c r="H19" s="4">
        <v>150</v>
      </c>
      <c r="I19" s="30">
        <f t="shared" si="0"/>
        <v>0.5</v>
      </c>
      <c r="J19" s="5" t="s">
        <v>71</v>
      </c>
    </row>
    <row r="20" spans="1:10" ht="75" x14ac:dyDescent="0.25">
      <c r="A20" s="3">
        <v>18</v>
      </c>
      <c r="B20" s="3" t="s">
        <v>72</v>
      </c>
      <c r="C20" s="3" t="s">
        <v>76</v>
      </c>
      <c r="D20" s="8" t="s">
        <v>74</v>
      </c>
      <c r="E20" s="3" t="s">
        <v>73</v>
      </c>
      <c r="F20" s="231">
        <v>100000000</v>
      </c>
      <c r="G20" s="4">
        <v>580</v>
      </c>
      <c r="H20" s="4">
        <v>100</v>
      </c>
      <c r="I20" s="30">
        <f t="shared" si="0"/>
        <v>0.17241379310344829</v>
      </c>
      <c r="J20" s="5" t="s">
        <v>75</v>
      </c>
    </row>
    <row r="21" spans="1:10" ht="105" x14ac:dyDescent="0.25">
      <c r="A21" s="3">
        <v>19</v>
      </c>
      <c r="B21" s="3" t="s">
        <v>77</v>
      </c>
      <c r="C21" s="3" t="s">
        <v>78</v>
      </c>
      <c r="D21" s="8" t="s">
        <v>79</v>
      </c>
      <c r="E21" s="3" t="s">
        <v>80</v>
      </c>
      <c r="F21" s="231">
        <v>50000000</v>
      </c>
      <c r="G21" s="4">
        <v>50</v>
      </c>
      <c r="H21" s="4">
        <v>50</v>
      </c>
      <c r="I21" s="30">
        <f t="shared" si="0"/>
        <v>1</v>
      </c>
      <c r="J21" s="5" t="s">
        <v>81</v>
      </c>
    </row>
    <row r="22" spans="1:10" ht="60" x14ac:dyDescent="0.25">
      <c r="A22" s="3">
        <v>20</v>
      </c>
      <c r="B22" s="3" t="s">
        <v>82</v>
      </c>
      <c r="C22" s="3" t="s">
        <v>78</v>
      </c>
      <c r="D22" s="8" t="s">
        <v>83</v>
      </c>
      <c r="E22" s="3" t="s">
        <v>35</v>
      </c>
      <c r="F22" s="231">
        <v>200000000</v>
      </c>
      <c r="G22" s="4" t="s">
        <v>261</v>
      </c>
      <c r="H22" s="4">
        <v>200</v>
      </c>
      <c r="I22" s="30"/>
      <c r="J22" s="5" t="s">
        <v>84</v>
      </c>
    </row>
    <row r="23" spans="1:10" x14ac:dyDescent="0.25">
      <c r="A23" s="203" t="s">
        <v>156</v>
      </c>
      <c r="B23" s="203"/>
      <c r="C23" s="203"/>
      <c r="D23" s="203"/>
      <c r="E23" s="203"/>
      <c r="F23" s="32">
        <f>SUM(F3:F22)</f>
        <v>4004206696.0299997</v>
      </c>
      <c r="G23" s="32">
        <f>SUM(G3:G21)</f>
        <v>12556</v>
      </c>
      <c r="H23" s="32">
        <f>SUM(H3:H22)</f>
        <v>4951</v>
      </c>
      <c r="I23" s="31">
        <f t="shared" si="0"/>
        <v>0.39431347562918129</v>
      </c>
      <c r="J23" s="33"/>
    </row>
  </sheetData>
  <mergeCells count="2">
    <mergeCell ref="A1:J1"/>
    <mergeCell ref="A23:E23"/>
  </mergeCells>
  <hyperlinks>
    <hyperlink ref="J3" r:id="rId1" xr:uid="{C84A2A6C-CC15-483B-8551-3EAC93381C4E}"/>
    <hyperlink ref="J4" r:id="rId2" xr:uid="{A9DA6D24-A526-40BC-A9B4-96D12FB2D973}"/>
    <hyperlink ref="J5" r:id="rId3" xr:uid="{9E717CB7-EFEC-4FB3-BEF7-A12E25EEF8A9}"/>
    <hyperlink ref="J6" r:id="rId4" xr:uid="{6B82C7FD-6786-4D5B-9ADC-D2C76F186EBA}"/>
    <hyperlink ref="J7" r:id="rId5" xr:uid="{8A43AF3D-738D-42D0-9203-2461C26BE933}"/>
    <hyperlink ref="J8" r:id="rId6" xr:uid="{B280553B-3135-42AE-9928-5B7894CD4F2F}"/>
    <hyperlink ref="J9" r:id="rId7" xr:uid="{25AB7CB4-CE14-4603-A875-9B5605A44C22}"/>
    <hyperlink ref="J10" r:id="rId8" xr:uid="{5EE2C7DC-E0FF-461B-A2D5-CD4FC4855424}"/>
    <hyperlink ref="J11" r:id="rId9" xr:uid="{34B4C8FD-552E-43ED-B94F-312764CDFF63}"/>
    <hyperlink ref="J12" r:id="rId10" xr:uid="{DCCFF314-E231-4C08-B969-C6961A65842C}"/>
    <hyperlink ref="J13" r:id="rId11" xr:uid="{2898DC54-5CDC-4F65-B1C2-5BABF764B6C0}"/>
    <hyperlink ref="J14" r:id="rId12" xr:uid="{5B42C4AF-5598-4F3B-9D8C-895CAABCA995}"/>
    <hyperlink ref="J15" r:id="rId13" xr:uid="{9235F1FE-C2C0-423B-B7D1-7D96C87C8733}"/>
    <hyperlink ref="J16" r:id="rId14" xr:uid="{869F1A5D-7F94-4DE8-9C2D-8EAA282C4E0E}"/>
    <hyperlink ref="J17" r:id="rId15" xr:uid="{65F45BD8-4828-4457-8279-3013E61E417B}"/>
    <hyperlink ref="J18" r:id="rId16" xr:uid="{8E6D72C9-0D64-4D19-A2FF-92EC1BDB86A6}"/>
    <hyperlink ref="J19" r:id="rId17" xr:uid="{54F50EE3-5A6C-4AF8-8EF3-4537C228C876}"/>
    <hyperlink ref="J20" r:id="rId18" xr:uid="{CFC50581-1792-4E04-956D-32D8DA2142F9}"/>
    <hyperlink ref="J21" r:id="rId19" xr:uid="{91EF9842-E826-4161-A8A4-1974C5775988}"/>
    <hyperlink ref="J22" r:id="rId20" xr:uid="{41885B26-99D8-4B24-91FD-F5BEB2E5FDAC}"/>
  </hyperlinks>
  <pageMargins left="0.7" right="0.7" top="0.75" bottom="0.75" header="0.3" footer="0.3"/>
  <pageSetup orientation="portrait" r:id="rId2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4FAD0-1367-4BC4-A222-F96A7E4CCEEB}">
  <dimension ref="A1:I37"/>
  <sheetViews>
    <sheetView zoomScale="71" zoomScaleNormal="71" workbookViewId="0">
      <selection activeCell="A37" sqref="A37:I37"/>
    </sheetView>
  </sheetViews>
  <sheetFormatPr defaultRowHeight="15" x14ac:dyDescent="0.25"/>
  <cols>
    <col min="1" max="1" width="7.5703125" style="135" customWidth="1"/>
    <col min="2" max="2" width="12.42578125" style="1" customWidth="1"/>
    <col min="3" max="3" width="42.85546875" style="1" customWidth="1"/>
    <col min="4" max="4" width="52.7109375" style="1" customWidth="1"/>
    <col min="5" max="5" width="16.42578125" style="1" customWidth="1"/>
    <col min="6" max="6" width="34.7109375" style="1" customWidth="1"/>
    <col min="7" max="7" width="34.42578125" style="1" customWidth="1"/>
    <col min="8" max="8" width="28" style="1" customWidth="1"/>
    <col min="9" max="9" width="16.42578125" style="1" customWidth="1"/>
  </cols>
  <sheetData>
    <row r="1" spans="1:9" ht="19.5" customHeight="1" x14ac:dyDescent="0.35">
      <c r="A1" s="207" t="s">
        <v>572</v>
      </c>
      <c r="B1" s="207"/>
      <c r="C1" s="207"/>
      <c r="D1" s="207"/>
      <c r="E1" s="207"/>
      <c r="F1" s="207"/>
      <c r="G1" s="207"/>
      <c r="H1" s="207"/>
      <c r="I1" s="207"/>
    </row>
    <row r="2" spans="1:9" ht="31.5" x14ac:dyDescent="0.25">
      <c r="A2" s="132" t="s">
        <v>574</v>
      </c>
      <c r="B2" s="132" t="s">
        <v>368</v>
      </c>
      <c r="C2" s="132" t="s">
        <v>579</v>
      </c>
      <c r="D2" s="132" t="s">
        <v>571</v>
      </c>
      <c r="E2" s="132" t="s">
        <v>369</v>
      </c>
      <c r="F2" s="133" t="s">
        <v>370</v>
      </c>
      <c r="G2" s="134" t="s">
        <v>371</v>
      </c>
      <c r="H2" s="134" t="s">
        <v>372</v>
      </c>
      <c r="I2" s="134" t="s">
        <v>373</v>
      </c>
    </row>
    <row r="3" spans="1:9" ht="409.5" x14ac:dyDescent="0.25">
      <c r="A3" s="3">
        <v>1</v>
      </c>
      <c r="B3" s="35" t="s">
        <v>578</v>
      </c>
      <c r="C3" s="35" t="s">
        <v>575</v>
      </c>
      <c r="D3" s="35" t="s">
        <v>576</v>
      </c>
      <c r="E3" s="35" t="s">
        <v>580</v>
      </c>
      <c r="F3" s="35" t="s">
        <v>581</v>
      </c>
      <c r="G3" s="35" t="s">
        <v>577</v>
      </c>
      <c r="H3" s="35" t="s">
        <v>582</v>
      </c>
      <c r="I3" s="36" t="s">
        <v>573</v>
      </c>
    </row>
    <row r="4" spans="1:9" ht="21" x14ac:dyDescent="0.25">
      <c r="A4" s="208" t="s">
        <v>591</v>
      </c>
      <c r="B4" s="209"/>
      <c r="C4" s="209"/>
      <c r="D4" s="209"/>
      <c r="E4" s="209"/>
      <c r="F4" s="209"/>
      <c r="G4" s="209"/>
      <c r="H4" s="209"/>
      <c r="I4" s="209"/>
    </row>
    <row r="5" spans="1:9" ht="31.5" x14ac:dyDescent="0.25">
      <c r="A5" s="132" t="s">
        <v>574</v>
      </c>
      <c r="B5" s="132" t="s">
        <v>368</v>
      </c>
      <c r="C5" s="132" t="s">
        <v>579</v>
      </c>
      <c r="D5" s="132" t="s">
        <v>571</v>
      </c>
      <c r="E5" s="132" t="s">
        <v>369</v>
      </c>
      <c r="F5" s="133" t="s">
        <v>370</v>
      </c>
      <c r="G5" s="134" t="s">
        <v>371</v>
      </c>
      <c r="H5" s="134" t="s">
        <v>372</v>
      </c>
      <c r="I5" s="134" t="s">
        <v>373</v>
      </c>
    </row>
    <row r="6" spans="1:9" ht="405" x14ac:dyDescent="0.25">
      <c r="A6" s="3">
        <v>2</v>
      </c>
      <c r="B6" s="35" t="s">
        <v>593</v>
      </c>
      <c r="C6" s="35" t="s">
        <v>592</v>
      </c>
      <c r="D6" s="1" t="s">
        <v>597</v>
      </c>
      <c r="E6" s="35" t="s">
        <v>374</v>
      </c>
      <c r="F6" s="35" t="s">
        <v>596</v>
      </c>
      <c r="G6" s="35" t="s">
        <v>595</v>
      </c>
      <c r="H6" s="35" t="s">
        <v>594</v>
      </c>
      <c r="I6" s="36" t="s">
        <v>583</v>
      </c>
    </row>
    <row r="7" spans="1:9" ht="21" x14ac:dyDescent="0.25">
      <c r="A7" s="204" t="s">
        <v>598</v>
      </c>
      <c r="B7" s="205"/>
      <c r="C7" s="205"/>
      <c r="D7" s="205"/>
      <c r="E7" s="205"/>
      <c r="F7" s="205"/>
      <c r="G7" s="205"/>
      <c r="H7" s="205"/>
      <c r="I7" s="205"/>
    </row>
    <row r="8" spans="1:9" ht="39" customHeight="1" x14ac:dyDescent="0.25">
      <c r="A8" s="132" t="s">
        <v>574</v>
      </c>
      <c r="B8" s="132" t="s">
        <v>368</v>
      </c>
      <c r="C8" s="132" t="s">
        <v>579</v>
      </c>
      <c r="D8" s="132" t="s">
        <v>571</v>
      </c>
      <c r="E8" s="132" t="s">
        <v>369</v>
      </c>
      <c r="F8" s="133" t="s">
        <v>370</v>
      </c>
      <c r="G8" s="134" t="s">
        <v>371</v>
      </c>
      <c r="H8" s="134" t="s">
        <v>372</v>
      </c>
      <c r="I8" s="134" t="s">
        <v>373</v>
      </c>
    </row>
    <row r="9" spans="1:9" ht="409.5" x14ac:dyDescent="0.25">
      <c r="A9" s="3">
        <v>3</v>
      </c>
      <c r="B9" s="35" t="s">
        <v>604</v>
      </c>
      <c r="C9" s="35" t="s">
        <v>599</v>
      </c>
      <c r="D9" s="35" t="s">
        <v>600</v>
      </c>
      <c r="E9" s="35" t="s">
        <v>603</v>
      </c>
      <c r="F9" s="35" t="s">
        <v>601</v>
      </c>
      <c r="G9" s="35" t="s">
        <v>602</v>
      </c>
      <c r="H9" s="35" t="s">
        <v>605</v>
      </c>
      <c r="I9" s="36" t="s">
        <v>584</v>
      </c>
    </row>
    <row r="10" spans="1:9" ht="21" x14ac:dyDescent="0.25">
      <c r="A10" s="204" t="s">
        <v>606</v>
      </c>
      <c r="B10" s="205"/>
      <c r="C10" s="205"/>
      <c r="D10" s="205"/>
      <c r="E10" s="205"/>
      <c r="F10" s="205"/>
      <c r="G10" s="205"/>
      <c r="H10" s="205"/>
      <c r="I10" s="205"/>
    </row>
    <row r="11" spans="1:9" ht="31.5" x14ac:dyDescent="0.25">
      <c r="A11" s="132" t="s">
        <v>574</v>
      </c>
      <c r="B11" s="132" t="s">
        <v>368</v>
      </c>
      <c r="C11" s="132" t="s">
        <v>579</v>
      </c>
      <c r="D11" s="132" t="s">
        <v>571</v>
      </c>
      <c r="E11" s="132" t="s">
        <v>369</v>
      </c>
      <c r="F11" s="133" t="s">
        <v>370</v>
      </c>
      <c r="G11" s="134" t="s">
        <v>371</v>
      </c>
      <c r="H11" s="134" t="s">
        <v>372</v>
      </c>
      <c r="I11" s="134" t="s">
        <v>373</v>
      </c>
    </row>
    <row r="12" spans="1:9" ht="409.5" x14ac:dyDescent="0.25">
      <c r="A12" s="3">
        <v>4</v>
      </c>
      <c r="B12" s="35" t="s">
        <v>611</v>
      </c>
      <c r="C12" s="35" t="s">
        <v>607</v>
      </c>
      <c r="D12" s="35" t="s">
        <v>609</v>
      </c>
      <c r="E12" s="35" t="s">
        <v>608</v>
      </c>
      <c r="F12" s="35" t="s">
        <v>610</v>
      </c>
      <c r="G12" s="35" t="s">
        <v>612</v>
      </c>
      <c r="H12" s="35" t="s">
        <v>613</v>
      </c>
      <c r="I12" s="36" t="s">
        <v>569</v>
      </c>
    </row>
    <row r="13" spans="1:9" ht="21" x14ac:dyDescent="0.25">
      <c r="A13" s="204" t="s">
        <v>614</v>
      </c>
      <c r="B13" s="205"/>
      <c r="C13" s="205"/>
      <c r="D13" s="205"/>
      <c r="E13" s="205"/>
      <c r="F13" s="205"/>
      <c r="G13" s="205"/>
      <c r="H13" s="205"/>
      <c r="I13" s="205"/>
    </row>
    <row r="14" spans="1:9" ht="31.5" x14ac:dyDescent="0.25">
      <c r="A14" s="132" t="s">
        <v>574</v>
      </c>
      <c r="B14" s="132" t="s">
        <v>368</v>
      </c>
      <c r="C14" s="132" t="s">
        <v>579</v>
      </c>
      <c r="D14" s="132" t="s">
        <v>571</v>
      </c>
      <c r="E14" s="132" t="s">
        <v>369</v>
      </c>
      <c r="F14" s="133" t="s">
        <v>370</v>
      </c>
      <c r="G14" s="134" t="s">
        <v>371</v>
      </c>
      <c r="H14" s="134" t="s">
        <v>372</v>
      </c>
      <c r="I14" s="134" t="s">
        <v>373</v>
      </c>
    </row>
    <row r="15" spans="1:9" ht="315" x14ac:dyDescent="0.25">
      <c r="A15" s="3">
        <v>5</v>
      </c>
      <c r="B15" s="35" t="s">
        <v>620</v>
      </c>
      <c r="C15" s="35" t="s">
        <v>615</v>
      </c>
      <c r="D15" s="35" t="s">
        <v>616</v>
      </c>
      <c r="E15" s="35" t="s">
        <v>603</v>
      </c>
      <c r="F15" s="35" t="s">
        <v>619</v>
      </c>
      <c r="G15" s="35" t="s">
        <v>618</v>
      </c>
      <c r="H15" s="35" t="s">
        <v>621</v>
      </c>
      <c r="I15" s="36" t="s">
        <v>585</v>
      </c>
    </row>
    <row r="16" spans="1:9" ht="21" x14ac:dyDescent="0.25">
      <c r="A16" s="204" t="s">
        <v>622</v>
      </c>
      <c r="B16" s="205"/>
      <c r="C16" s="205"/>
      <c r="D16" s="205"/>
      <c r="E16" s="205"/>
      <c r="F16" s="205"/>
      <c r="G16" s="205"/>
      <c r="H16" s="205"/>
      <c r="I16" s="205"/>
    </row>
    <row r="17" spans="1:9" ht="31.5" x14ac:dyDescent="0.25">
      <c r="A17" s="132" t="s">
        <v>574</v>
      </c>
      <c r="B17" s="132" t="s">
        <v>368</v>
      </c>
      <c r="C17" s="132" t="s">
        <v>579</v>
      </c>
      <c r="D17" s="132" t="s">
        <v>571</v>
      </c>
      <c r="E17" s="132" t="s">
        <v>369</v>
      </c>
      <c r="F17" s="133" t="s">
        <v>370</v>
      </c>
      <c r="G17" s="134" t="s">
        <v>371</v>
      </c>
      <c r="H17" s="134" t="s">
        <v>372</v>
      </c>
      <c r="I17" s="134" t="s">
        <v>373</v>
      </c>
    </row>
    <row r="18" spans="1:9" ht="409.5" x14ac:dyDescent="0.25">
      <c r="A18" s="3">
        <v>6</v>
      </c>
      <c r="B18" s="35" t="s">
        <v>623</v>
      </c>
      <c r="C18" s="35" t="s">
        <v>624</v>
      </c>
      <c r="D18" s="35" t="s">
        <v>629</v>
      </c>
      <c r="E18" s="35" t="s">
        <v>625</v>
      </c>
      <c r="F18" s="35" t="s">
        <v>626</v>
      </c>
      <c r="G18" s="35" t="s">
        <v>627</v>
      </c>
      <c r="H18" s="35" t="s">
        <v>628</v>
      </c>
      <c r="I18" s="36" t="s">
        <v>586</v>
      </c>
    </row>
    <row r="19" spans="1:9" ht="21" x14ac:dyDescent="0.25">
      <c r="A19" s="204" t="s">
        <v>630</v>
      </c>
      <c r="B19" s="205"/>
      <c r="C19" s="205"/>
      <c r="D19" s="205"/>
      <c r="E19" s="205"/>
      <c r="F19" s="205"/>
      <c r="G19" s="205"/>
      <c r="H19" s="205"/>
      <c r="I19" s="205"/>
    </row>
    <row r="20" spans="1:9" ht="31.5" x14ac:dyDescent="0.25">
      <c r="A20" s="132" t="s">
        <v>574</v>
      </c>
      <c r="B20" s="132" t="s">
        <v>368</v>
      </c>
      <c r="C20" s="132" t="s">
        <v>579</v>
      </c>
      <c r="D20" s="132" t="s">
        <v>571</v>
      </c>
      <c r="E20" s="132" t="s">
        <v>369</v>
      </c>
      <c r="F20" s="133" t="s">
        <v>370</v>
      </c>
      <c r="G20" s="134" t="s">
        <v>371</v>
      </c>
      <c r="H20" s="134" t="s">
        <v>372</v>
      </c>
      <c r="I20" s="134" t="s">
        <v>373</v>
      </c>
    </row>
    <row r="21" spans="1:9" ht="409.5" x14ac:dyDescent="0.25">
      <c r="A21" s="3">
        <v>7</v>
      </c>
      <c r="B21" s="35" t="s">
        <v>661</v>
      </c>
      <c r="C21" s="35" t="s">
        <v>634</v>
      </c>
      <c r="D21" s="35" t="s">
        <v>632</v>
      </c>
      <c r="E21" s="35" t="s">
        <v>617</v>
      </c>
      <c r="F21" s="35" t="s">
        <v>631</v>
      </c>
      <c r="G21" s="35" t="s">
        <v>635</v>
      </c>
      <c r="H21" s="35" t="s">
        <v>633</v>
      </c>
      <c r="I21" s="36" t="s">
        <v>587</v>
      </c>
    </row>
    <row r="22" spans="1:9" ht="21" x14ac:dyDescent="0.25">
      <c r="A22" s="204" t="s">
        <v>636</v>
      </c>
      <c r="B22" s="205"/>
      <c r="C22" s="205"/>
      <c r="D22" s="205"/>
      <c r="E22" s="205"/>
      <c r="F22" s="205"/>
      <c r="G22" s="205"/>
      <c r="H22" s="205"/>
      <c r="I22" s="205"/>
    </row>
    <row r="23" spans="1:9" ht="31.5" x14ac:dyDescent="0.25">
      <c r="A23" s="132" t="s">
        <v>574</v>
      </c>
      <c r="B23" s="132" t="s">
        <v>368</v>
      </c>
      <c r="C23" s="132" t="s">
        <v>579</v>
      </c>
      <c r="D23" s="132" t="s">
        <v>571</v>
      </c>
      <c r="E23" s="132" t="s">
        <v>369</v>
      </c>
      <c r="F23" s="133" t="s">
        <v>370</v>
      </c>
      <c r="G23" s="134" t="s">
        <v>371</v>
      </c>
      <c r="H23" s="134" t="s">
        <v>372</v>
      </c>
      <c r="I23" s="134" t="s">
        <v>373</v>
      </c>
    </row>
    <row r="24" spans="1:9" ht="409.5" x14ac:dyDescent="0.25">
      <c r="A24" s="3">
        <v>8</v>
      </c>
      <c r="B24" s="35" t="s">
        <v>640</v>
      </c>
      <c r="C24" s="35" t="s">
        <v>637</v>
      </c>
      <c r="D24" s="35" t="s">
        <v>641</v>
      </c>
      <c r="E24" s="35" t="s">
        <v>642</v>
      </c>
      <c r="F24" s="35" t="s">
        <v>638</v>
      </c>
      <c r="G24" s="35" t="s">
        <v>643</v>
      </c>
      <c r="H24" s="35" t="s">
        <v>639</v>
      </c>
      <c r="I24" s="36" t="s">
        <v>588</v>
      </c>
    </row>
    <row r="25" spans="1:9" ht="21" x14ac:dyDescent="0.25">
      <c r="A25" s="204" t="s">
        <v>644</v>
      </c>
      <c r="B25" s="205"/>
      <c r="C25" s="205"/>
      <c r="D25" s="205"/>
      <c r="E25" s="205"/>
      <c r="F25" s="205"/>
      <c r="G25" s="205"/>
      <c r="H25" s="205"/>
      <c r="I25" s="205"/>
    </row>
    <row r="26" spans="1:9" ht="31.5" x14ac:dyDescent="0.25">
      <c r="A26" s="132" t="s">
        <v>574</v>
      </c>
      <c r="B26" s="132" t="s">
        <v>368</v>
      </c>
      <c r="C26" s="132" t="s">
        <v>579</v>
      </c>
      <c r="D26" s="132" t="s">
        <v>571</v>
      </c>
      <c r="E26" s="132" t="s">
        <v>369</v>
      </c>
      <c r="F26" s="133" t="s">
        <v>370</v>
      </c>
      <c r="G26" s="134" t="s">
        <v>371</v>
      </c>
      <c r="H26" s="134" t="s">
        <v>372</v>
      </c>
      <c r="I26" s="134" t="s">
        <v>373</v>
      </c>
    </row>
    <row r="27" spans="1:9" ht="409.5" x14ac:dyDescent="0.25">
      <c r="A27" s="3">
        <v>9</v>
      </c>
      <c r="B27" s="35" t="s">
        <v>578</v>
      </c>
      <c r="C27" s="35" t="s">
        <v>645</v>
      </c>
      <c r="D27" s="35" t="s">
        <v>648</v>
      </c>
      <c r="E27" s="35" t="s">
        <v>647</v>
      </c>
      <c r="F27" s="35" t="s">
        <v>649</v>
      </c>
      <c r="G27" s="35" t="s">
        <v>650</v>
      </c>
      <c r="H27" s="35" t="s">
        <v>646</v>
      </c>
      <c r="I27" s="36" t="s">
        <v>589</v>
      </c>
    </row>
    <row r="28" spans="1:9" ht="21" x14ac:dyDescent="0.25">
      <c r="A28" s="204" t="s">
        <v>651</v>
      </c>
      <c r="B28" s="205"/>
      <c r="C28" s="205"/>
      <c r="D28" s="205"/>
      <c r="E28" s="205"/>
      <c r="F28" s="205"/>
      <c r="G28" s="205"/>
      <c r="H28" s="205"/>
      <c r="I28" s="205"/>
    </row>
    <row r="29" spans="1:9" ht="31.5" x14ac:dyDescent="0.25">
      <c r="A29" s="132" t="s">
        <v>574</v>
      </c>
      <c r="B29" s="132" t="s">
        <v>368</v>
      </c>
      <c r="C29" s="132" t="s">
        <v>579</v>
      </c>
      <c r="D29" s="132" t="s">
        <v>571</v>
      </c>
      <c r="E29" s="132" t="s">
        <v>369</v>
      </c>
      <c r="F29" s="133" t="s">
        <v>370</v>
      </c>
      <c r="G29" s="134" t="s">
        <v>371</v>
      </c>
      <c r="H29" s="134" t="s">
        <v>372</v>
      </c>
      <c r="I29" s="134" t="s">
        <v>373</v>
      </c>
    </row>
    <row r="30" spans="1:9" ht="405" x14ac:dyDescent="0.25">
      <c r="A30" s="3">
        <v>10</v>
      </c>
      <c r="B30" s="35" t="s">
        <v>620</v>
      </c>
      <c r="C30" s="35" t="s">
        <v>655</v>
      </c>
      <c r="D30" s="1" t="s">
        <v>656</v>
      </c>
      <c r="E30" s="35" t="s">
        <v>654</v>
      </c>
      <c r="F30" s="35" t="s">
        <v>657</v>
      </c>
      <c r="G30" s="35" t="s">
        <v>652</v>
      </c>
      <c r="H30" s="35" t="s">
        <v>653</v>
      </c>
      <c r="I30" s="36" t="s">
        <v>590</v>
      </c>
    </row>
    <row r="31" spans="1:9" ht="21" x14ac:dyDescent="0.25">
      <c r="A31" s="204" t="s">
        <v>662</v>
      </c>
      <c r="B31" s="205"/>
      <c r="C31" s="205"/>
      <c r="D31" s="205"/>
      <c r="E31" s="205"/>
      <c r="F31" s="205"/>
      <c r="G31" s="205"/>
      <c r="H31" s="205"/>
      <c r="I31" s="205"/>
    </row>
    <row r="32" spans="1:9" ht="31.5" x14ac:dyDescent="0.25">
      <c r="A32" s="132" t="s">
        <v>574</v>
      </c>
      <c r="B32" s="132" t="s">
        <v>368</v>
      </c>
      <c r="C32" s="132" t="s">
        <v>579</v>
      </c>
      <c r="D32" s="132" t="s">
        <v>571</v>
      </c>
      <c r="E32" s="132" t="s">
        <v>369</v>
      </c>
      <c r="F32" s="133" t="s">
        <v>370</v>
      </c>
      <c r="G32" s="134" t="s">
        <v>371</v>
      </c>
      <c r="H32" s="134" t="s">
        <v>372</v>
      </c>
      <c r="I32" s="134" t="s">
        <v>373</v>
      </c>
    </row>
    <row r="33" spans="1:9" ht="409.5" x14ac:dyDescent="0.25">
      <c r="A33" s="3">
        <v>11</v>
      </c>
      <c r="B33" s="35" t="s">
        <v>664</v>
      </c>
      <c r="C33" s="35" t="s">
        <v>658</v>
      </c>
      <c r="D33" s="35" t="s">
        <v>659</v>
      </c>
      <c r="E33" s="35" t="s">
        <v>660</v>
      </c>
      <c r="F33" s="35" t="s">
        <v>663</v>
      </c>
      <c r="G33" s="35" t="s">
        <v>666</v>
      </c>
      <c r="H33" s="35" t="s">
        <v>665</v>
      </c>
      <c r="I33" s="36" t="s">
        <v>667</v>
      </c>
    </row>
    <row r="34" spans="1:9" ht="21" x14ac:dyDescent="0.25">
      <c r="A34" s="204" t="s">
        <v>668</v>
      </c>
      <c r="B34" s="205"/>
      <c r="C34" s="205"/>
      <c r="D34" s="205"/>
      <c r="E34" s="205"/>
      <c r="F34" s="205"/>
      <c r="G34" s="205"/>
      <c r="H34" s="205"/>
      <c r="I34" s="205"/>
    </row>
    <row r="35" spans="1:9" ht="31.5" x14ac:dyDescent="0.25">
      <c r="A35" s="132" t="s">
        <v>574</v>
      </c>
      <c r="B35" s="132" t="s">
        <v>368</v>
      </c>
      <c r="C35" s="132" t="s">
        <v>579</v>
      </c>
      <c r="D35" s="132" t="s">
        <v>571</v>
      </c>
      <c r="E35" s="132" t="s">
        <v>369</v>
      </c>
      <c r="F35" s="133" t="s">
        <v>370</v>
      </c>
      <c r="G35" s="134" t="s">
        <v>371</v>
      </c>
      <c r="H35" s="134" t="s">
        <v>372</v>
      </c>
      <c r="I35" s="134" t="s">
        <v>373</v>
      </c>
    </row>
    <row r="36" spans="1:9" ht="409.5" x14ac:dyDescent="0.25">
      <c r="A36" s="3">
        <v>12</v>
      </c>
      <c r="B36" s="35" t="s">
        <v>676</v>
      </c>
      <c r="C36" s="35" t="s">
        <v>669</v>
      </c>
      <c r="D36" s="35" t="s">
        <v>670</v>
      </c>
      <c r="E36" s="35" t="s">
        <v>671</v>
      </c>
      <c r="F36" s="35" t="s">
        <v>675</v>
      </c>
      <c r="G36" s="35" t="s">
        <v>673</v>
      </c>
      <c r="H36" s="35" t="s">
        <v>672</v>
      </c>
      <c r="I36" s="36" t="s">
        <v>674</v>
      </c>
    </row>
    <row r="37" spans="1:9" x14ac:dyDescent="0.25">
      <c r="A37" s="206" t="s">
        <v>677</v>
      </c>
      <c r="B37" s="206"/>
      <c r="C37" s="206"/>
      <c r="D37" s="206"/>
      <c r="E37" s="206"/>
      <c r="F37" s="206"/>
      <c r="G37" s="206"/>
      <c r="H37" s="206"/>
      <c r="I37" s="206"/>
    </row>
  </sheetData>
  <mergeCells count="13">
    <mergeCell ref="A34:I34"/>
    <mergeCell ref="A37:I37"/>
    <mergeCell ref="A1:I1"/>
    <mergeCell ref="A4:I4"/>
    <mergeCell ref="A7:I7"/>
    <mergeCell ref="A10:I10"/>
    <mergeCell ref="A13:I13"/>
    <mergeCell ref="A28:I28"/>
    <mergeCell ref="A31:I31"/>
    <mergeCell ref="A16:I16"/>
    <mergeCell ref="A19:I19"/>
    <mergeCell ref="A22:I22"/>
    <mergeCell ref="A25:I25"/>
  </mergeCells>
  <hyperlinks>
    <hyperlink ref="I3" r:id="rId1" xr:uid="{8875B063-A441-4659-8A93-B147CE4631BE}"/>
    <hyperlink ref="I6" r:id="rId2" xr:uid="{C60F19AF-C842-43C6-BDD9-EBF7BF05E741}"/>
    <hyperlink ref="I9" r:id="rId3" xr:uid="{274CE19F-63AE-404B-A4B7-7BD303A1E1AB}"/>
    <hyperlink ref="I12" r:id="rId4" xr:uid="{EFB356B3-B7BC-4031-B261-4C1829428A6E}"/>
    <hyperlink ref="I15" r:id="rId5" xr:uid="{65F43D7C-322F-4F0E-BB78-007E9CD39D00}"/>
    <hyperlink ref="I18" r:id="rId6" xr:uid="{E855736A-E1B3-4B37-9DE1-74A2CAD2A56B}"/>
    <hyperlink ref="I21" r:id="rId7" xr:uid="{2EDC54FD-6FC9-469B-8A5E-2BA6D732AFCC}"/>
    <hyperlink ref="I24" r:id="rId8" xr:uid="{14F4D25A-6C1F-4DC1-A608-2A6B05B6667D}"/>
    <hyperlink ref="I27" r:id="rId9" xr:uid="{64673971-26DD-464F-9861-600F0DB1CD12}"/>
    <hyperlink ref="I30" r:id="rId10" xr:uid="{AE67F63E-8DBB-4EBC-8EFA-A494D5C34C42}"/>
    <hyperlink ref="I33" r:id="rId11" xr:uid="{A20328EA-BA23-4135-A28A-B295EA0A86D0}"/>
    <hyperlink ref="I36" r:id="rId12" xr:uid="{045B8491-7D8E-45C2-A6DA-6DA927EFD915}"/>
    <hyperlink ref="A37" r:id="rId13" xr:uid="{1C4249AB-81FB-47D9-AE52-6D06192752B7}"/>
  </hyperlinks>
  <pageMargins left="0.7" right="0.7" top="0.75" bottom="0.75" header="0.3" footer="0.3"/>
  <pageSetup orientation="portrait" r:id="rId1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ED96E-C241-4E1E-AAB6-9573E785683C}">
  <dimension ref="A1:D78"/>
  <sheetViews>
    <sheetView topLeftCell="A61" workbookViewId="0">
      <selection activeCell="A58" sqref="A58:D58"/>
    </sheetView>
  </sheetViews>
  <sheetFormatPr defaultRowHeight="15" x14ac:dyDescent="0.25"/>
  <cols>
    <col min="1" max="1" width="9.140625" style="140"/>
    <col min="2" max="2" width="23.7109375" style="138" customWidth="1"/>
    <col min="3" max="3" width="17.7109375" style="12" customWidth="1"/>
    <col min="4" max="4" width="20.140625" style="12" customWidth="1"/>
  </cols>
  <sheetData>
    <row r="1" spans="1:4" ht="35.25" customHeight="1" x14ac:dyDescent="0.25">
      <c r="A1" s="181" t="s">
        <v>725</v>
      </c>
      <c r="B1" s="181"/>
      <c r="C1" s="181"/>
      <c r="D1" s="181"/>
    </row>
    <row r="2" spans="1:4" ht="29.25" customHeight="1" x14ac:dyDescent="0.25">
      <c r="A2" s="219" t="s">
        <v>689</v>
      </c>
      <c r="B2" s="219" t="s">
        <v>690</v>
      </c>
      <c r="C2" s="219" t="s">
        <v>691</v>
      </c>
      <c r="D2" s="219"/>
    </row>
    <row r="3" spans="1:4" ht="15" customHeight="1" x14ac:dyDescent="0.25">
      <c r="A3" s="219"/>
      <c r="B3" s="219"/>
      <c r="C3" s="143" t="s">
        <v>692</v>
      </c>
      <c r="D3" s="143" t="s">
        <v>727</v>
      </c>
    </row>
    <row r="4" spans="1:4" ht="15" customHeight="1" x14ac:dyDescent="0.25">
      <c r="A4" s="144">
        <v>1</v>
      </c>
      <c r="B4" s="144" t="s">
        <v>693</v>
      </c>
      <c r="C4" s="145">
        <v>248875.15</v>
      </c>
      <c r="D4" s="145">
        <f>(C4*10)/82</f>
        <v>30350.628048780487</v>
      </c>
    </row>
    <row r="5" spans="1:4" ht="15" customHeight="1" x14ac:dyDescent="0.25">
      <c r="A5" s="144">
        <v>2</v>
      </c>
      <c r="B5" s="144" t="s">
        <v>694</v>
      </c>
      <c r="C5" s="145">
        <v>176298.07</v>
      </c>
      <c r="D5" s="145">
        <f>(C5*10)/82</f>
        <v>21499.764634146344</v>
      </c>
    </row>
    <row r="6" spans="1:4" x14ac:dyDescent="0.25">
      <c r="A6" s="144">
        <v>3</v>
      </c>
      <c r="B6" s="144" t="s">
        <v>695</v>
      </c>
      <c r="C6" s="145">
        <v>78179.69</v>
      </c>
      <c r="D6" s="145">
        <f t="shared" ref="D6:D32" si="0">(C6*10)/82</f>
        <v>9534.1085365853669</v>
      </c>
    </row>
    <row r="7" spans="1:4" x14ac:dyDescent="0.25">
      <c r="A7" s="144">
        <v>4</v>
      </c>
      <c r="B7" s="144" t="s">
        <v>696</v>
      </c>
      <c r="C7" s="145">
        <v>61869.51</v>
      </c>
      <c r="D7" s="145">
        <f t="shared" si="0"/>
        <v>7545.0621951219509</v>
      </c>
    </row>
    <row r="8" spans="1:4" x14ac:dyDescent="0.25">
      <c r="A8" s="144">
        <v>5</v>
      </c>
      <c r="B8" s="144" t="s">
        <v>697</v>
      </c>
      <c r="C8" s="145">
        <v>61899.67</v>
      </c>
      <c r="D8" s="145">
        <f t="shared" si="0"/>
        <v>7548.7402439024381</v>
      </c>
    </row>
    <row r="9" spans="1:4" ht="15" customHeight="1" x14ac:dyDescent="0.25">
      <c r="A9" s="144">
        <v>6</v>
      </c>
      <c r="B9" s="144" t="s">
        <v>699</v>
      </c>
      <c r="C9" s="145">
        <v>23622.69</v>
      </c>
      <c r="D9" s="145">
        <f t="shared" si="0"/>
        <v>2880.8158536585365</v>
      </c>
    </row>
    <row r="10" spans="1:4" x14ac:dyDescent="0.25">
      <c r="A10" s="144">
        <v>7</v>
      </c>
      <c r="B10" s="144" t="s">
        <v>700</v>
      </c>
      <c r="C10" s="145">
        <v>21038.22</v>
      </c>
      <c r="D10" s="145">
        <f t="shared" si="0"/>
        <v>2565.636585365854</v>
      </c>
    </row>
    <row r="11" spans="1:4" x14ac:dyDescent="0.25">
      <c r="A11" s="144">
        <v>8</v>
      </c>
      <c r="B11" s="144" t="s">
        <v>701</v>
      </c>
      <c r="C11" s="145">
        <v>18374.57</v>
      </c>
      <c r="D11" s="145">
        <f t="shared" si="0"/>
        <v>2240.8012195121951</v>
      </c>
    </row>
    <row r="12" spans="1:4" x14ac:dyDescent="0.25">
      <c r="A12" s="144">
        <v>9</v>
      </c>
      <c r="B12" s="144" t="s">
        <v>702</v>
      </c>
      <c r="C12" s="145">
        <v>15950.6</v>
      </c>
      <c r="D12" s="145">
        <f t="shared" si="0"/>
        <v>1945.1951219512196</v>
      </c>
    </row>
    <row r="13" spans="1:4" x14ac:dyDescent="0.25">
      <c r="A13" s="144">
        <v>10</v>
      </c>
      <c r="B13" s="144" t="s">
        <v>703</v>
      </c>
      <c r="C13" s="145">
        <v>12244.72</v>
      </c>
      <c r="D13" s="145">
        <f t="shared" si="0"/>
        <v>1493.2585365853658</v>
      </c>
    </row>
    <row r="14" spans="1:4" x14ac:dyDescent="0.25">
      <c r="A14" s="144">
        <v>11</v>
      </c>
      <c r="B14" s="144" t="s">
        <v>704</v>
      </c>
      <c r="C14" s="145">
        <v>8875.68</v>
      </c>
      <c r="D14" s="145">
        <f t="shared" si="0"/>
        <v>1082.4000000000001</v>
      </c>
    </row>
    <row r="15" spans="1:4" x14ac:dyDescent="0.25">
      <c r="A15" s="144">
        <v>12</v>
      </c>
      <c r="B15" s="144" t="s">
        <v>705</v>
      </c>
      <c r="C15" s="145">
        <v>5317.87</v>
      </c>
      <c r="D15" s="145">
        <f t="shared" si="0"/>
        <v>648.52073170731705</v>
      </c>
    </row>
    <row r="16" spans="1:4" x14ac:dyDescent="0.25">
      <c r="A16" s="144">
        <v>13</v>
      </c>
      <c r="B16" s="144" t="s">
        <v>706</v>
      </c>
      <c r="C16" s="145">
        <v>3771.5</v>
      </c>
      <c r="D16" s="145">
        <f t="shared" si="0"/>
        <v>459.9390243902439</v>
      </c>
    </row>
    <row r="17" spans="1:4" x14ac:dyDescent="0.25">
      <c r="A17" s="144">
        <v>14</v>
      </c>
      <c r="B17" s="144" t="s">
        <v>707</v>
      </c>
      <c r="C17" s="145">
        <v>2956.7</v>
      </c>
      <c r="D17" s="145">
        <f t="shared" si="0"/>
        <v>360.57317073170731</v>
      </c>
    </row>
    <row r="18" spans="1:4" x14ac:dyDescent="0.25">
      <c r="A18" s="144">
        <v>15</v>
      </c>
      <c r="B18" s="144" t="s">
        <v>708</v>
      </c>
      <c r="C18" s="145">
        <v>3130.3</v>
      </c>
      <c r="D18" s="145">
        <f t="shared" si="0"/>
        <v>381.7439024390244</v>
      </c>
    </row>
    <row r="19" spans="1:4" x14ac:dyDescent="0.25">
      <c r="A19" s="144">
        <v>16</v>
      </c>
      <c r="B19" s="144" t="s">
        <v>710</v>
      </c>
      <c r="C19" s="144">
        <v>649.07000000000005</v>
      </c>
      <c r="D19" s="145">
        <f t="shared" si="0"/>
        <v>79.154878048780503</v>
      </c>
    </row>
    <row r="20" spans="1:4" ht="15" customHeight="1" x14ac:dyDescent="0.25">
      <c r="A20" s="144">
        <v>17</v>
      </c>
      <c r="B20" s="144" t="s">
        <v>711</v>
      </c>
      <c r="C20" s="144">
        <v>651.09</v>
      </c>
      <c r="D20" s="145">
        <f t="shared" si="0"/>
        <v>79.401219512195127</v>
      </c>
    </row>
    <row r="21" spans="1:4" x14ac:dyDescent="0.25">
      <c r="A21" s="144">
        <v>18</v>
      </c>
      <c r="B21" s="144" t="s">
        <v>714</v>
      </c>
      <c r="C21" s="144">
        <v>148.11000000000001</v>
      </c>
      <c r="D21" s="145">
        <f t="shared" si="0"/>
        <v>18.06219512195122</v>
      </c>
    </row>
    <row r="22" spans="1:4" x14ac:dyDescent="0.25">
      <c r="A22" s="144">
        <v>19</v>
      </c>
      <c r="B22" s="144" t="s">
        <v>715</v>
      </c>
      <c r="C22" s="144">
        <v>109.02</v>
      </c>
      <c r="D22" s="145">
        <f t="shared" si="0"/>
        <v>13.295121951219512</v>
      </c>
    </row>
    <row r="23" spans="1:4" x14ac:dyDescent="0.25">
      <c r="A23" s="144">
        <v>20</v>
      </c>
      <c r="B23" s="144" t="s">
        <v>716</v>
      </c>
      <c r="C23" s="144">
        <v>92.6</v>
      </c>
      <c r="D23" s="145">
        <f t="shared" si="0"/>
        <v>11.292682926829269</v>
      </c>
    </row>
    <row r="24" spans="1:4" x14ac:dyDescent="0.25">
      <c r="A24" s="144">
        <v>21</v>
      </c>
      <c r="B24" s="144" t="s">
        <v>717</v>
      </c>
      <c r="C24" s="144">
        <v>77.349999999999994</v>
      </c>
      <c r="D24" s="145">
        <f t="shared" si="0"/>
        <v>9.4329268292682933</v>
      </c>
    </row>
    <row r="25" spans="1:4" x14ac:dyDescent="0.25">
      <c r="A25" s="144">
        <v>22</v>
      </c>
      <c r="B25" s="144" t="s">
        <v>718</v>
      </c>
      <c r="C25" s="144">
        <v>53.38</v>
      </c>
      <c r="D25" s="145">
        <f t="shared" si="0"/>
        <v>6.5097560975609765</v>
      </c>
    </row>
    <row r="26" spans="1:4" x14ac:dyDescent="0.25">
      <c r="A26" s="144">
        <v>23</v>
      </c>
      <c r="B26" s="144" t="s">
        <v>719</v>
      </c>
      <c r="C26" s="144">
        <v>44.7</v>
      </c>
      <c r="D26" s="145">
        <f t="shared" si="0"/>
        <v>5.4512195121951219</v>
      </c>
    </row>
    <row r="27" spans="1:4" x14ac:dyDescent="0.25">
      <c r="A27" s="144">
        <v>24</v>
      </c>
      <c r="B27" s="144" t="s">
        <v>720</v>
      </c>
      <c r="C27" s="144">
        <v>37.200000000000003</v>
      </c>
      <c r="D27" s="145">
        <f t="shared" si="0"/>
        <v>4.5365853658536581</v>
      </c>
    </row>
    <row r="28" spans="1:4" x14ac:dyDescent="0.25">
      <c r="A28" s="144">
        <v>25</v>
      </c>
      <c r="B28" s="144" t="s">
        <v>722</v>
      </c>
      <c r="C28" s="144">
        <v>5.39</v>
      </c>
      <c r="D28" s="145">
        <f t="shared" si="0"/>
        <v>0.65731707317073174</v>
      </c>
    </row>
    <row r="29" spans="1:4" x14ac:dyDescent="0.25">
      <c r="A29" s="144">
        <v>26</v>
      </c>
      <c r="B29" s="144" t="s">
        <v>723</v>
      </c>
      <c r="C29" s="144">
        <v>3.67</v>
      </c>
      <c r="D29" s="145">
        <f t="shared" si="0"/>
        <v>0.44756097560975611</v>
      </c>
    </row>
    <row r="30" spans="1:4" x14ac:dyDescent="0.25">
      <c r="A30" s="144">
        <v>27</v>
      </c>
      <c r="B30" s="144" t="s">
        <v>724</v>
      </c>
      <c r="C30" s="144">
        <v>3.12</v>
      </c>
      <c r="D30" s="145">
        <f t="shared" si="0"/>
        <v>0.38048780487804884</v>
      </c>
    </row>
    <row r="31" spans="1:4" s="138" customFormat="1" x14ac:dyDescent="0.25">
      <c r="A31" s="144">
        <v>28</v>
      </c>
      <c r="B31" s="144" t="s">
        <v>721</v>
      </c>
      <c r="C31" s="144">
        <v>0</v>
      </c>
      <c r="D31" s="145">
        <f t="shared" si="0"/>
        <v>0</v>
      </c>
    </row>
    <row r="32" spans="1:4" x14ac:dyDescent="0.25">
      <c r="A32" s="142"/>
      <c r="B32" s="146" t="s">
        <v>156</v>
      </c>
      <c r="C32" s="147">
        <f>SUM(C4:C31)</f>
        <v>744279.63999999966</v>
      </c>
      <c r="D32" s="147">
        <f t="shared" si="0"/>
        <v>90765.809756097515</v>
      </c>
    </row>
    <row r="33" spans="1:4" ht="31.5" customHeight="1" x14ac:dyDescent="0.25">
      <c r="A33" s="180" t="s">
        <v>728</v>
      </c>
      <c r="B33" s="180"/>
      <c r="C33" s="180"/>
      <c r="D33" s="180"/>
    </row>
    <row r="34" spans="1:4" x14ac:dyDescent="0.25">
      <c r="A34" s="226"/>
      <c r="B34" s="226"/>
      <c r="C34" s="226"/>
      <c r="D34" s="226"/>
    </row>
    <row r="35" spans="1:4" ht="24.75" customHeight="1" x14ac:dyDescent="0.25">
      <c r="A35" s="181" t="s">
        <v>726</v>
      </c>
      <c r="B35" s="181"/>
      <c r="C35" s="181"/>
      <c r="D35" s="181"/>
    </row>
    <row r="36" spans="1:4" s="138" customFormat="1" ht="28.5" customHeight="1" x14ac:dyDescent="0.25">
      <c r="A36" s="219" t="s">
        <v>689</v>
      </c>
      <c r="B36" s="219" t="s">
        <v>690</v>
      </c>
      <c r="C36" s="219" t="s">
        <v>691</v>
      </c>
      <c r="D36" s="219"/>
    </row>
    <row r="37" spans="1:4" s="138" customFormat="1" ht="16.5" customHeight="1" x14ac:dyDescent="0.25">
      <c r="A37" s="219"/>
      <c r="B37" s="219"/>
      <c r="C37" s="143" t="s">
        <v>692</v>
      </c>
      <c r="D37" s="143" t="s">
        <v>727</v>
      </c>
    </row>
    <row r="38" spans="1:4" x14ac:dyDescent="0.25">
      <c r="A38" s="149">
        <v>1</v>
      </c>
      <c r="B38" s="152" t="s">
        <v>698</v>
      </c>
      <c r="C38" s="145">
        <v>59802.84</v>
      </c>
      <c r="D38" s="145">
        <f>(C38*10)/82</f>
        <v>7293.029268292682</v>
      </c>
    </row>
    <row r="39" spans="1:4" x14ac:dyDescent="0.25">
      <c r="A39" s="149">
        <v>2</v>
      </c>
      <c r="B39" s="152" t="s">
        <v>709</v>
      </c>
      <c r="C39" s="145">
        <v>2438.08</v>
      </c>
      <c r="D39" s="145">
        <f t="shared" ref="D39:D42" si="1">(C39*10)/82</f>
        <v>297.32682926829267</v>
      </c>
    </row>
    <row r="40" spans="1:4" x14ac:dyDescent="0.25">
      <c r="A40" s="149">
        <v>3</v>
      </c>
      <c r="B40" s="152" t="s">
        <v>712</v>
      </c>
      <c r="C40" s="144">
        <v>531.36</v>
      </c>
      <c r="D40" s="145">
        <f t="shared" si="1"/>
        <v>64.800000000000011</v>
      </c>
    </row>
    <row r="41" spans="1:4" x14ac:dyDescent="0.25">
      <c r="A41" s="149">
        <v>4</v>
      </c>
      <c r="B41" s="152" t="s">
        <v>713</v>
      </c>
      <c r="C41" s="144">
        <v>143.79</v>
      </c>
      <c r="D41" s="145">
        <f t="shared" si="1"/>
        <v>17.535365853658536</v>
      </c>
    </row>
    <row r="42" spans="1:4" x14ac:dyDescent="0.25">
      <c r="A42" s="150"/>
      <c r="B42" s="153" t="s">
        <v>156</v>
      </c>
      <c r="C42" s="151">
        <f>SUM(C38:C41)</f>
        <v>62916.07</v>
      </c>
      <c r="D42" s="148">
        <f t="shared" si="1"/>
        <v>7672.6914634146333</v>
      </c>
    </row>
    <row r="43" spans="1:4" ht="33" customHeight="1" x14ac:dyDescent="0.25">
      <c r="A43" s="188" t="s">
        <v>728</v>
      </c>
      <c r="B43" s="188"/>
      <c r="C43" s="188"/>
      <c r="D43" s="188"/>
    </row>
    <row r="44" spans="1:4" x14ac:dyDescent="0.25">
      <c r="A44" s="211" t="s">
        <v>736</v>
      </c>
      <c r="B44" s="211"/>
      <c r="C44" s="211"/>
      <c r="D44" s="211"/>
    </row>
    <row r="45" spans="1:4" x14ac:dyDescent="0.25">
      <c r="A45" s="212"/>
      <c r="B45" s="212"/>
      <c r="C45" s="212"/>
      <c r="D45" s="212"/>
    </row>
    <row r="46" spans="1:4" s="157" customFormat="1" ht="25.5" customHeight="1" x14ac:dyDescent="0.25">
      <c r="A46" s="219" t="s">
        <v>737</v>
      </c>
      <c r="B46" s="219" t="s">
        <v>180</v>
      </c>
      <c r="C46" s="219" t="s">
        <v>691</v>
      </c>
      <c r="D46" s="219"/>
    </row>
    <row r="47" spans="1:4" s="157" customFormat="1" x14ac:dyDescent="0.25">
      <c r="A47" s="219"/>
      <c r="B47" s="219"/>
      <c r="C47" s="143" t="s">
        <v>692</v>
      </c>
      <c r="D47" s="143" t="s">
        <v>727</v>
      </c>
    </row>
    <row r="48" spans="1:4" s="157" customFormat="1" x14ac:dyDescent="0.25">
      <c r="A48" s="159">
        <v>1</v>
      </c>
      <c r="B48" s="160" t="s">
        <v>738</v>
      </c>
      <c r="C48" s="233">
        <v>95720.07</v>
      </c>
      <c r="D48" s="161">
        <f>(C48*10)/82</f>
        <v>11673.179268292684</v>
      </c>
    </row>
    <row r="49" spans="1:4" s="157" customFormat="1" ht="30" x14ac:dyDescent="0.25">
      <c r="A49" s="159">
        <v>2</v>
      </c>
      <c r="B49" s="160" t="s">
        <v>739</v>
      </c>
      <c r="C49" s="233">
        <v>56277.15</v>
      </c>
      <c r="D49" s="161">
        <f t="shared" ref="D49:D53" si="2">(C49*10)/82</f>
        <v>6863.0670731707314</v>
      </c>
    </row>
    <row r="50" spans="1:4" s="157" customFormat="1" x14ac:dyDescent="0.25">
      <c r="A50" s="159">
        <v>3</v>
      </c>
      <c r="B50" s="160" t="s">
        <v>740</v>
      </c>
      <c r="C50" s="233">
        <v>46011.69</v>
      </c>
      <c r="D50" s="161">
        <f t="shared" si="2"/>
        <v>5611.1817073170732</v>
      </c>
    </row>
    <row r="51" spans="1:4" s="157" customFormat="1" ht="30" x14ac:dyDescent="0.25">
      <c r="A51" s="159">
        <v>4</v>
      </c>
      <c r="B51" s="160" t="s">
        <v>741</v>
      </c>
      <c r="C51" s="233">
        <v>50517.37</v>
      </c>
      <c r="D51" s="161">
        <f t="shared" si="2"/>
        <v>6160.654878048781</v>
      </c>
    </row>
    <row r="52" spans="1:4" s="157" customFormat="1" x14ac:dyDescent="0.25">
      <c r="A52" s="159">
        <v>5</v>
      </c>
      <c r="B52" s="160" t="s">
        <v>742</v>
      </c>
      <c r="C52" s="233">
        <v>39978.980000000003</v>
      </c>
      <c r="D52" s="161">
        <f t="shared" si="2"/>
        <v>4875.4853658536595</v>
      </c>
    </row>
    <row r="53" spans="1:4" s="157" customFormat="1" x14ac:dyDescent="0.25">
      <c r="A53" s="158"/>
      <c r="B53" s="158" t="s">
        <v>156</v>
      </c>
      <c r="C53" s="234">
        <f>SUM(C48:C52)</f>
        <v>288505.26</v>
      </c>
      <c r="D53" s="162">
        <f t="shared" si="2"/>
        <v>35183.568292682925</v>
      </c>
    </row>
    <row r="54" spans="1:4" s="157" customFormat="1" ht="25.5" customHeight="1" x14ac:dyDescent="0.25">
      <c r="A54" s="220" t="s">
        <v>743</v>
      </c>
      <c r="B54" s="221"/>
      <c r="C54" s="221"/>
      <c r="D54" s="222"/>
    </row>
    <row r="55" spans="1:4" s="157" customFormat="1" x14ac:dyDescent="0.25">
      <c r="A55" s="223" t="s">
        <v>744</v>
      </c>
      <c r="B55" s="224"/>
      <c r="C55" s="224"/>
      <c r="D55" s="225"/>
    </row>
    <row r="56" spans="1:4" s="157" customFormat="1" x14ac:dyDescent="0.25">
      <c r="A56" s="213"/>
      <c r="B56" s="214"/>
      <c r="C56" s="214"/>
      <c r="D56" s="215"/>
    </row>
    <row r="57" spans="1:4" s="157" customFormat="1" x14ac:dyDescent="0.25">
      <c r="A57" s="216"/>
      <c r="B57" s="217"/>
      <c r="C57" s="217"/>
      <c r="D57" s="218"/>
    </row>
    <row r="58" spans="1:4" x14ac:dyDescent="0.25">
      <c r="A58" s="172" t="s">
        <v>766</v>
      </c>
      <c r="B58" s="172"/>
      <c r="C58" s="172"/>
      <c r="D58" s="172"/>
    </row>
    <row r="59" spans="1:4" x14ac:dyDescent="0.25">
      <c r="A59" s="33" t="s">
        <v>729</v>
      </c>
      <c r="B59" s="33" t="s">
        <v>730</v>
      </c>
      <c r="C59" s="33" t="s">
        <v>731</v>
      </c>
      <c r="D59" s="33" t="s">
        <v>732</v>
      </c>
    </row>
    <row r="60" spans="1:4" x14ac:dyDescent="0.25">
      <c r="A60" s="154">
        <v>2018</v>
      </c>
      <c r="B60" s="154">
        <v>37.9</v>
      </c>
      <c r="C60" s="154">
        <v>40.1</v>
      </c>
      <c r="D60" s="154">
        <v>2.2000000000000002</v>
      </c>
    </row>
    <row r="61" spans="1:4" x14ac:dyDescent="0.25">
      <c r="A61" s="154">
        <v>2019</v>
      </c>
      <c r="B61" s="154">
        <v>39.6</v>
      </c>
      <c r="C61" s="154">
        <v>38.200000000000003</v>
      </c>
      <c r="D61" s="154">
        <v>-1.4</v>
      </c>
    </row>
    <row r="62" spans="1:4" x14ac:dyDescent="0.25">
      <c r="A62" s="154">
        <v>2020</v>
      </c>
      <c r="B62" s="154">
        <v>33</v>
      </c>
      <c r="C62" s="154">
        <v>32.200000000000003</v>
      </c>
      <c r="D62" s="154">
        <v>-0.9</v>
      </c>
    </row>
    <row r="63" spans="1:4" x14ac:dyDescent="0.25">
      <c r="A63" s="141">
        <v>2021</v>
      </c>
      <c r="B63" s="154">
        <v>46.2</v>
      </c>
      <c r="C63" s="156">
        <v>41.9</v>
      </c>
      <c r="D63" s="156">
        <v>-4.3</v>
      </c>
    </row>
    <row r="64" spans="1:4" ht="30" customHeight="1" x14ac:dyDescent="0.25">
      <c r="A64" s="210" t="s">
        <v>734</v>
      </c>
      <c r="B64" s="210"/>
      <c r="C64" s="210"/>
      <c r="D64" s="210"/>
    </row>
    <row r="65" spans="1:4" x14ac:dyDescent="0.25">
      <c r="A65" s="172" t="s">
        <v>767</v>
      </c>
      <c r="B65" s="172"/>
      <c r="C65" s="172"/>
      <c r="D65" s="172"/>
    </row>
    <row r="66" spans="1:4" x14ac:dyDescent="0.25">
      <c r="A66" s="155" t="s">
        <v>729</v>
      </c>
      <c r="B66" s="155" t="s">
        <v>730</v>
      </c>
      <c r="C66" s="155" t="s">
        <v>731</v>
      </c>
      <c r="D66" s="155" t="s">
        <v>732</v>
      </c>
    </row>
    <row r="67" spans="1:4" x14ac:dyDescent="0.25">
      <c r="A67" s="154">
        <v>2017</v>
      </c>
      <c r="B67" s="154">
        <v>14</v>
      </c>
      <c r="C67" s="154">
        <v>13.6</v>
      </c>
      <c r="D67" s="154">
        <v>-0.5</v>
      </c>
    </row>
    <row r="68" spans="1:4" x14ac:dyDescent="0.25">
      <c r="A68" s="154">
        <v>2018</v>
      </c>
      <c r="B68" s="154">
        <v>16.100000000000001</v>
      </c>
      <c r="C68" s="154">
        <v>14.9</v>
      </c>
      <c r="D68" s="154">
        <v>-1.2</v>
      </c>
    </row>
    <row r="69" spans="1:4" x14ac:dyDescent="0.25">
      <c r="A69" s="154">
        <v>2019</v>
      </c>
      <c r="B69" s="154">
        <v>17.8</v>
      </c>
      <c r="C69" s="154">
        <v>14.8</v>
      </c>
      <c r="D69" s="154">
        <v>-2.9</v>
      </c>
    </row>
    <row r="70" spans="1:4" x14ac:dyDescent="0.25">
      <c r="A70" s="210" t="s">
        <v>734</v>
      </c>
      <c r="B70" s="210"/>
      <c r="C70" s="210"/>
      <c r="D70" s="210"/>
    </row>
    <row r="71" spans="1:4" x14ac:dyDescent="0.25">
      <c r="B71" s="139"/>
    </row>
    <row r="72" spans="1:4" x14ac:dyDescent="0.25">
      <c r="A72" s="172" t="s">
        <v>768</v>
      </c>
      <c r="B72" s="172"/>
      <c r="C72" s="172"/>
      <c r="D72" s="172"/>
    </row>
    <row r="73" spans="1:4" x14ac:dyDescent="0.25">
      <c r="A73" s="33" t="s">
        <v>729</v>
      </c>
      <c r="B73" s="33" t="s">
        <v>730</v>
      </c>
      <c r="C73" s="33" t="s">
        <v>731</v>
      </c>
      <c r="D73" s="33" t="s">
        <v>732</v>
      </c>
    </row>
    <row r="74" spans="1:4" x14ac:dyDescent="0.25">
      <c r="A74" s="169">
        <v>2018</v>
      </c>
      <c r="B74" s="229">
        <v>1945</v>
      </c>
      <c r="C74" s="229">
        <v>1751</v>
      </c>
      <c r="D74" s="169">
        <f>C74-B74</f>
        <v>-194</v>
      </c>
    </row>
    <row r="75" spans="1:4" x14ac:dyDescent="0.25">
      <c r="A75" s="169">
        <v>2019</v>
      </c>
      <c r="B75" s="229">
        <v>2389</v>
      </c>
      <c r="C75" s="229">
        <v>1898</v>
      </c>
      <c r="D75" s="169">
        <f t="shared" ref="D75:D77" si="3">C75-B75</f>
        <v>-491</v>
      </c>
    </row>
    <row r="76" spans="1:4" x14ac:dyDescent="0.25">
      <c r="A76" s="169">
        <v>2020</v>
      </c>
      <c r="B76" s="229">
        <v>2073</v>
      </c>
      <c r="C76" s="229">
        <v>1650</v>
      </c>
      <c r="D76" s="169">
        <f t="shared" si="3"/>
        <v>-423</v>
      </c>
    </row>
    <row r="77" spans="1:4" x14ac:dyDescent="0.25">
      <c r="A77" s="141">
        <v>2021</v>
      </c>
      <c r="B77" s="229">
        <v>2473</v>
      </c>
      <c r="C77" s="230">
        <v>2672</v>
      </c>
      <c r="D77" s="169">
        <f t="shared" si="3"/>
        <v>199</v>
      </c>
    </row>
    <row r="78" spans="1:4" x14ac:dyDescent="0.25">
      <c r="A78" s="173" t="s">
        <v>769</v>
      </c>
      <c r="B78" s="174"/>
      <c r="C78" s="174"/>
      <c r="D78" s="175"/>
    </row>
  </sheetData>
  <mergeCells count="24">
    <mergeCell ref="A72:D72"/>
    <mergeCell ref="A78:D78"/>
    <mergeCell ref="A70:D70"/>
    <mergeCell ref="C2:D2"/>
    <mergeCell ref="A1:D1"/>
    <mergeCell ref="A2:A3"/>
    <mergeCell ref="A35:D35"/>
    <mergeCell ref="B2:B3"/>
    <mergeCell ref="A36:A37"/>
    <mergeCell ref="B36:B37"/>
    <mergeCell ref="C36:D36"/>
    <mergeCell ref="A33:D33"/>
    <mergeCell ref="A43:D43"/>
    <mergeCell ref="A34:D34"/>
    <mergeCell ref="A58:D58"/>
    <mergeCell ref="A65:D65"/>
    <mergeCell ref="A64:D64"/>
    <mergeCell ref="A44:D45"/>
    <mergeCell ref="A56:D57"/>
    <mergeCell ref="A46:A47"/>
    <mergeCell ref="B46:B47"/>
    <mergeCell ref="C46:D46"/>
    <mergeCell ref="A54:D54"/>
    <mergeCell ref="A55:D55"/>
  </mergeCells>
  <hyperlinks>
    <hyperlink ref="A33" r:id="rId1" xr:uid="{A415759D-F81C-4E7E-8907-1FAC19DF6F7F}"/>
    <hyperlink ref="A43" r:id="rId2" xr:uid="{60D8F39D-68FE-4FAB-9898-F53F2CE37357}"/>
    <hyperlink ref="A64" r:id="rId3" xr:uid="{4D64FAB7-A626-4C6A-80CB-91BBDE50FE92}"/>
    <hyperlink ref="A55" r:id="rId4" xr:uid="{4CA9412D-0350-4E95-9F5D-C594BC477DDE}"/>
    <hyperlink ref="A70" r:id="rId5" xr:uid="{729FD698-D985-46E5-B0CA-6F4E620F1B58}"/>
    <hyperlink ref="A78" r:id="rId6" location="/country-graph/EFTA/IN/2021/HS2" xr:uid="{D578D2C2-ADC8-4FE7-8138-732A4D906762}"/>
  </hyperlinks>
  <pageMargins left="0.7" right="0.7" top="0.75" bottom="0.75" header="0.3" footer="0.3"/>
  <pageSetup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Summary</vt:lpstr>
      <vt:lpstr>SDGs</vt:lpstr>
      <vt:lpstr>EU-IND partnership projects</vt:lpstr>
      <vt:lpstr>Projects under IEWP</vt:lpstr>
      <vt:lpstr>Projects under IEUP</vt:lpstr>
      <vt:lpstr>EU funded project involving IND</vt:lpstr>
      <vt:lpstr>EIB FINANCED PROJECTS</vt:lpstr>
      <vt:lpstr>EU proposed calls - India</vt:lpstr>
      <vt:lpstr>EU_EFTA FDI &amp; Trade</vt:lpstr>
      <vt:lpstr>Resources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Nitin Sharma</dc:creator>
  <cp:lastModifiedBy>Nitin</cp:lastModifiedBy>
  <dcterms:created xsi:type="dcterms:W3CDTF">2022-03-07T06:10:45Z</dcterms:created>
  <dcterms:modified xsi:type="dcterms:W3CDTF">2022-06-14T08:35:09Z</dcterms:modified>
</cp:coreProperties>
</file>